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ttps://pitt-my.sharepoint.com/personal/pirolloa_pitt_edu/Documents/Personal Folders/Pilot Grants/2025-2026/"/>
    </mc:Choice>
  </mc:AlternateContent>
  <xr:revisionPtr revIDLastSave="2" documentId="8_{F08EE753-0EFE-3448-A258-A702077B3CAF}" xr6:coauthVersionLast="47" xr6:coauthVersionMax="47" xr10:uidLastSave="{1A64FC7C-5B3F-A149-B887-D604E11085F3}"/>
  <bookViews>
    <workbookView xWindow="1480" yWindow="500" windowWidth="23920" windowHeight="16260" tabRatio="737" xr2:uid="{00000000-000D-0000-FFFF-FFFF00000000}"/>
  </bookViews>
  <sheets>
    <sheet name="FIRSTBUD" sheetId="16045" r:id="rId1"/>
    <sheet name="2nd year - 6 months" sheetId="16046" r:id="rId2"/>
    <sheet name="summary budget" sheetId="16043" r:id="rId3"/>
  </sheets>
  <definedNames>
    <definedName name="base" localSheetId="0">FIRSTBUD!#REF!</definedName>
    <definedName name="col" localSheetId="0">FIRSTBUD!#REF!</definedName>
    <definedName name="effort" localSheetId="0">FIRSTBUD!#REF!</definedName>
    <definedName name="fy" localSheetId="0">FIRSTBUD!$J$3</definedName>
    <definedName name="mnths" localSheetId="0">FIRSTBUD!#REF!</definedName>
    <definedName name="_xlnm.Print_Area" localSheetId="1">'2nd year - 6 months'!$A$1:$I$48</definedName>
    <definedName name="_xlnm.Print_Area" localSheetId="0">FIRSTBUD!$A$1:$I$48</definedName>
    <definedName name="_xlnm.Print_Area" localSheetId="2">'summary budget'!$A$1:$H$52</definedName>
    <definedName name="Print_Area_MI">#REF!</definedName>
    <definedName name="Print_Titles_MI">#REF!</definedName>
    <definedName name="sdate" localSheetId="0">FIRSTBUD!$G$3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6045" l="1"/>
  <c r="B36" i="16043"/>
  <c r="C34" i="16043"/>
  <c r="C35" i="16043"/>
  <c r="C36" i="16043"/>
  <c r="C37" i="16043"/>
  <c r="C38" i="16043"/>
  <c r="C39" i="16043"/>
  <c r="C40" i="16043"/>
  <c r="B40" i="16043"/>
  <c r="B39" i="16043"/>
  <c r="B38" i="16043"/>
  <c r="B37" i="16043"/>
  <c r="B35" i="16043"/>
  <c r="B34" i="16043"/>
  <c r="I46" i="16046"/>
  <c r="I36" i="16046"/>
  <c r="I35" i="16046"/>
  <c r="I32" i="16046"/>
  <c r="I34" i="16046"/>
  <c r="I25" i="16046"/>
  <c r="I45" i="16045"/>
  <c r="I35" i="16045"/>
  <c r="I34" i="16045"/>
  <c r="I20" i="16045"/>
  <c r="I24" i="16045"/>
  <c r="I33" i="16045"/>
  <c r="G6" i="16045"/>
  <c r="H6" i="16045"/>
  <c r="H17" i="16045" s="1"/>
  <c r="C6" i="16046"/>
  <c r="B8" i="16043"/>
  <c r="B9" i="16043"/>
  <c r="B10" i="16043"/>
  <c r="B11" i="16043"/>
  <c r="B12" i="16043"/>
  <c r="B13" i="16043"/>
  <c r="B14" i="16043"/>
  <c r="B15" i="16043"/>
  <c r="B16" i="16043"/>
  <c r="B17" i="16043"/>
  <c r="B21" i="16043"/>
  <c r="B22" i="16043"/>
  <c r="B23" i="16043"/>
  <c r="B24" i="16043"/>
  <c r="B25" i="16043"/>
  <c r="B26" i="16043"/>
  <c r="B27" i="16043"/>
  <c r="B28" i="16043"/>
  <c r="B29" i="16043"/>
  <c r="B30" i="16043"/>
  <c r="F6" i="16046"/>
  <c r="G6" i="16046"/>
  <c r="C8" i="16043"/>
  <c r="H6" i="16046"/>
  <c r="C20" i="16043" s="1"/>
  <c r="C32" i="16043" s="1"/>
  <c r="C42" i="16043" s="1"/>
  <c r="C9" i="16043"/>
  <c r="C10" i="16043"/>
  <c r="C11" i="16043"/>
  <c r="C12" i="16043"/>
  <c r="C13" i="16043"/>
  <c r="C14" i="16043"/>
  <c r="C15" i="16043"/>
  <c r="C16" i="16043"/>
  <c r="C17" i="16043"/>
  <c r="C21" i="16043"/>
  <c r="C22" i="16043"/>
  <c r="C23" i="16043"/>
  <c r="C24" i="16043"/>
  <c r="C25" i="16043"/>
  <c r="C26" i="16043"/>
  <c r="C27" i="16043"/>
  <c r="C28" i="16043"/>
  <c r="C29" i="16043"/>
  <c r="C30" i="16043"/>
  <c r="F7" i="16046"/>
  <c r="F8" i="16046"/>
  <c r="F9" i="16046"/>
  <c r="F10" i="16046"/>
  <c r="F11" i="16046"/>
  <c r="F12" i="16046"/>
  <c r="F13" i="16046"/>
  <c r="F14" i="16046"/>
  <c r="F15" i="16046"/>
  <c r="F16" i="16046"/>
  <c r="I21" i="16046"/>
  <c r="I3" i="16045"/>
  <c r="G3" i="16046" s="1"/>
  <c r="I3" i="16046" s="1"/>
  <c r="B16" i="16046"/>
  <c r="A16" i="16046"/>
  <c r="B7" i="16046"/>
  <c r="B8" i="16046"/>
  <c r="B9" i="16046"/>
  <c r="B10" i="16046"/>
  <c r="B11" i="16046"/>
  <c r="B12" i="16046"/>
  <c r="B13" i="16046"/>
  <c r="B14" i="16046"/>
  <c r="B15" i="16046"/>
  <c r="B6" i="16046"/>
  <c r="A7" i="16046"/>
  <c r="A8" i="16046"/>
  <c r="A9" i="16046"/>
  <c r="A10" i="16046"/>
  <c r="A11" i="16046"/>
  <c r="A12" i="16046"/>
  <c r="A13" i="16046"/>
  <c r="A14" i="16046"/>
  <c r="A15" i="16046"/>
  <c r="A6" i="16046"/>
  <c r="F1" i="16046"/>
  <c r="L3" i="16046"/>
  <c r="L2" i="16046"/>
  <c r="J2" i="16045"/>
  <c r="J3" i="16045"/>
  <c r="G17" i="16045"/>
  <c r="G18" i="16046"/>
  <c r="H18" i="16046" l="1"/>
  <c r="I6" i="16046"/>
  <c r="I18" i="16046" s="1"/>
  <c r="I47" i="16046" s="1"/>
  <c r="I6" i="16045"/>
  <c r="I17" i="16045" s="1"/>
  <c r="I47" i="16045" s="1"/>
  <c r="B20" i="16043"/>
  <c r="B32" i="16043" s="1"/>
  <c r="G32" i="16043" l="1"/>
  <c r="B42" i="16043"/>
  <c r="G42" i="16043" s="1"/>
</calcChain>
</file>

<file path=xl/sharedStrings.xml><?xml version="1.0" encoding="utf-8"?>
<sst xmlns="http://schemas.openxmlformats.org/spreadsheetml/2006/main" count="116" uniqueCount="70">
  <si>
    <t xml:space="preserve"> </t>
  </si>
  <si>
    <t xml:space="preserve">           DETAILED BUDGET FOR INITIAL BUDGET PERIOD        </t>
  </si>
  <si>
    <t xml:space="preserve">FROM        </t>
  </si>
  <si>
    <t xml:space="preserve">   THROUGH               </t>
  </si>
  <si>
    <t xml:space="preserve">            DIRECT COSTS ONLY       </t>
  </si>
  <si>
    <t>NAME</t>
  </si>
  <si>
    <t>ROLE ON PROJECT</t>
  </si>
  <si>
    <t>SALARY   REQUESTED</t>
  </si>
  <si>
    <t>FRINGE    BENEFITS</t>
  </si>
  <si>
    <t>SUBTOTALS</t>
  </si>
  <si>
    <t>CONSULTANT COSTS</t>
  </si>
  <si>
    <t>TRAVEL</t>
  </si>
  <si>
    <t>INPATIENT</t>
  </si>
  <si>
    <t>OUTPATIENT</t>
  </si>
  <si>
    <t>Fringe Benefit</t>
  </si>
  <si>
    <t xml:space="preserve">    </t>
  </si>
  <si>
    <t>Faculty Projection</t>
  </si>
  <si>
    <t>Staff Projection</t>
  </si>
  <si>
    <t xml:space="preserve">                                                                                                                                                              TOTAL</t>
  </si>
  <si>
    <t>Year 1</t>
  </si>
  <si>
    <t>Year 2</t>
  </si>
  <si>
    <t>Salary</t>
  </si>
  <si>
    <t>Fringes</t>
  </si>
  <si>
    <t>Personnel</t>
  </si>
  <si>
    <t>Consult</t>
  </si>
  <si>
    <t>Equip</t>
  </si>
  <si>
    <t>Supplies</t>
  </si>
  <si>
    <t>Travel</t>
  </si>
  <si>
    <t>TOTAL DC</t>
  </si>
  <si>
    <r>
      <t xml:space="preserve">  DOLLAR AMOUNT REQUESTED </t>
    </r>
    <r>
      <rPr>
        <i/>
        <sz val="8"/>
        <rFont val="Helv"/>
      </rPr>
      <t>(omit cents)</t>
    </r>
  </si>
  <si>
    <r>
      <t>EQUIPMENT</t>
    </r>
    <r>
      <rPr>
        <i/>
        <sz val="8"/>
        <rFont val="Helv"/>
      </rPr>
      <t xml:space="preserve"> (Itemize)</t>
    </r>
  </si>
  <si>
    <r>
      <t>SUPPLIES</t>
    </r>
    <r>
      <rPr>
        <i/>
        <sz val="8"/>
        <rFont val="Helv"/>
      </rPr>
      <t xml:space="preserve"> (Itemize by category)</t>
    </r>
  </si>
  <si>
    <r>
      <t xml:space="preserve">OTHER EXPENSES </t>
    </r>
    <r>
      <rPr>
        <i/>
        <sz val="8"/>
        <rFont val="Helv"/>
      </rPr>
      <t>(Itemize by category)</t>
    </r>
  </si>
  <si>
    <r>
      <t>TOTAL DIRECT COSTS FOR INITIAL BUDGET PERIOD</t>
    </r>
    <r>
      <rPr>
        <i/>
        <sz val="8"/>
        <rFont val="Helv"/>
      </rPr>
      <t xml:space="preserve"> </t>
    </r>
  </si>
  <si>
    <t xml:space="preserve">           DETAILED BUDGET FOR SECOND BUDGET PERIOD        </t>
  </si>
  <si>
    <t>Lab Supplies</t>
  </si>
  <si>
    <t>Year 2 - 6 months only</t>
  </si>
  <si>
    <t xml:space="preserve">Due Date: </t>
  </si>
  <si>
    <t>Staff</t>
  </si>
  <si>
    <t>Salary and fringe cannot be over 25% of overall limit of grant</t>
  </si>
  <si>
    <t>name</t>
  </si>
  <si>
    <t>Graduate Student Tuition Remission: 50.0%</t>
  </si>
  <si>
    <t>For your convenience, Pitt fringe rates are listed here.  If personnel are from a different institution, please use the appropriate fringe rate for that institution</t>
  </si>
  <si>
    <r>
      <t>Coordinating Principal Investigator  (Last, first)</t>
    </r>
    <r>
      <rPr>
        <i/>
        <sz val="7"/>
        <rFont val="Helv"/>
      </rPr>
      <t>:</t>
    </r>
  </si>
  <si>
    <r>
      <t>Coordinating Principal Investigator (Last, first)</t>
    </r>
    <r>
      <rPr>
        <i/>
        <sz val="8"/>
        <rFont val="Helv"/>
      </rPr>
      <t>:</t>
    </r>
  </si>
  <si>
    <t>PERSONNEL</t>
  </si>
  <si>
    <t>Institution</t>
  </si>
  <si>
    <t>Pitt</t>
  </si>
  <si>
    <t>Coordinating PI Name</t>
  </si>
  <si>
    <t>% EFFORT ON PROJECT</t>
  </si>
  <si>
    <t>DURATION ON PROJECT (# months)</t>
  </si>
  <si>
    <t>i4KIDS PILOT GRANT SUMMARY TOTAL BUDGET</t>
  </si>
  <si>
    <t>GRAND TOTAL</t>
  </si>
  <si>
    <t>APPT TYPE (# months)</t>
  </si>
  <si>
    <t>Co-I</t>
  </si>
  <si>
    <t>Example</t>
  </si>
  <si>
    <t>6 months</t>
  </si>
  <si>
    <t>Personnel subtotal</t>
  </si>
  <si>
    <t>Category Subtotals</t>
  </si>
  <si>
    <t>Costs</t>
  </si>
  <si>
    <t>Patient care - inpatient</t>
  </si>
  <si>
    <t>Patient care - outpatient</t>
  </si>
  <si>
    <t>Other</t>
  </si>
  <si>
    <t>University of Pittsburgh Rates (FY26) for fringe costs:</t>
  </si>
  <si>
    <t>Medical Faculty: 28.3%</t>
  </si>
  <si>
    <t>Other Faculty: 33.2%</t>
  </si>
  <si>
    <t>Senior Administrator: 16.3%</t>
  </si>
  <si>
    <t>Staff: 34.6%</t>
  </si>
  <si>
    <t>Temp/Student/Other: 7.6%</t>
  </si>
  <si>
    <t>Total may not exceed $50,000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</si>
</sst>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164" formatCode="mm/dd/yy"/>
    <numFmt numFmtId="165" formatCode="General_)"/>
    <numFmt numFmtId="166" formatCode="&quot;$&quot;#,##0;\-&quot;$&quot;#,##0"/>
    <numFmt numFmtId="167" formatCode="#,##0.;\(#,##0.\)"/>
    <numFmt numFmtId="168" formatCode="#,##0.;\(#,##0\)"/>
    <numFmt numFmtId="169" formatCode="mm/dd/yy\ h:mm:ss"/>
    <numFmt numFmtId="170" formatCode="0.0%"/>
    <numFmt numFmtId="171" formatCode="0.00000000"/>
    <numFmt numFmtId="172" formatCode="0.0"/>
  </numFmts>
  <fonts count="46">
    <font>
      <sz val="10"/>
      <name val="Courier"/>
    </font>
    <font>
      <sz val="10"/>
      <name val="MS Sans Serif"/>
      <family val="2"/>
    </font>
    <font>
      <sz val="9"/>
      <name val="Geneva"/>
      <family val="2"/>
    </font>
    <font>
      <sz val="7"/>
      <name val="Geneva"/>
      <family val="2"/>
    </font>
    <font>
      <sz val="10"/>
      <name val="Courier"/>
      <family val="3"/>
    </font>
    <font>
      <sz val="11"/>
      <name val="Times New Roman"/>
      <family val="1"/>
    </font>
    <font>
      <sz val="10"/>
      <name val="Arial"/>
      <family val="2"/>
    </font>
    <font>
      <sz val="11.5"/>
      <name val="Times New Roman"/>
      <family val="1"/>
    </font>
    <font>
      <b/>
      <sz val="8"/>
      <name val="Geneva"/>
      <family val="2"/>
    </font>
    <font>
      <sz val="1.5"/>
      <name val="Times New Roman"/>
      <family val="1"/>
    </font>
    <font>
      <sz val="11.5"/>
      <color indexed="8"/>
      <name val="Times New Roman"/>
      <family val="1"/>
    </font>
    <font>
      <sz val="8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color indexed="20"/>
      <name val="Arial"/>
      <family val="2"/>
    </font>
    <font>
      <sz val="11"/>
      <color indexed="8"/>
      <name val="Arial"/>
      <family val="2"/>
    </font>
    <font>
      <sz val="10"/>
      <name val="Helv"/>
    </font>
    <font>
      <sz val="8"/>
      <name val="Helv"/>
    </font>
    <font>
      <i/>
      <sz val="8"/>
      <name val="Helv"/>
    </font>
    <font>
      <b/>
      <sz val="10"/>
      <name val="Helv"/>
    </font>
    <font>
      <sz val="9"/>
      <name val="Helv"/>
    </font>
    <font>
      <b/>
      <i/>
      <sz val="8"/>
      <color indexed="9"/>
      <name val="Helv"/>
    </font>
    <font>
      <b/>
      <i/>
      <sz val="9"/>
      <color indexed="9"/>
      <name val="Helv"/>
    </font>
    <font>
      <b/>
      <sz val="8"/>
      <name val="Helv"/>
    </font>
    <font>
      <sz val="11"/>
      <name val="Helv"/>
      <family val="2"/>
    </font>
    <font>
      <b/>
      <sz val="9"/>
      <name val="Helv"/>
    </font>
    <font>
      <sz val="7"/>
      <name val="Helv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Courier"/>
      <family val="3"/>
    </font>
    <font>
      <b/>
      <sz val="9"/>
      <name val="Geneva"/>
      <family val="2"/>
    </font>
    <font>
      <sz val="7"/>
      <name val="Helv"/>
    </font>
    <font>
      <i/>
      <sz val="7"/>
      <name val="Helv"/>
    </font>
    <font>
      <sz val="11.5"/>
      <name val="Arial"/>
      <family val="2"/>
    </font>
    <font>
      <b/>
      <i/>
      <u/>
      <sz val="10"/>
      <name val="Helv"/>
    </font>
    <font>
      <b/>
      <i/>
      <u/>
      <sz val="6"/>
      <name val="Helv"/>
    </font>
    <font>
      <b/>
      <sz val="10"/>
      <name val="Calibri"/>
      <family val="2"/>
      <scheme val="minor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i/>
      <sz val="11"/>
      <color indexed="8"/>
      <name val="Arial"/>
      <family val="2"/>
    </font>
    <font>
      <sz val="11.5"/>
      <color theme="0" tint="-0.14999847407452621"/>
      <name val="Times New Roman"/>
      <family val="1"/>
    </font>
    <font>
      <sz val="11.5"/>
      <color theme="0" tint="-0.14999847407452621"/>
      <name val="Arial"/>
      <family val="2"/>
    </font>
    <font>
      <sz val="11.5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</borders>
  <cellStyleXfs count="5">
    <xf numFmtId="165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2" fillId="0" borderId="0" applyProtection="0"/>
    <xf numFmtId="9" fontId="1" fillId="0" borderId="0" applyFont="0" applyFill="0" applyBorder="0" applyAlignment="0" applyProtection="0"/>
  </cellStyleXfs>
  <cellXfs count="180">
    <xf numFmtId="165" fontId="0" fillId="0" borderId="0" xfId="0"/>
    <xf numFmtId="0" fontId="3" fillId="0" borderId="0" xfId="3" applyFont="1"/>
    <xf numFmtId="0" fontId="2" fillId="0" borderId="0" xfId="3"/>
    <xf numFmtId="165" fontId="4" fillId="0" borderId="0" xfId="0" applyFont="1"/>
    <xf numFmtId="0" fontId="2" fillId="0" borderId="1" xfId="3" applyBorder="1" applyAlignment="1">
      <alignment horizontal="centerContinuous" vertical="top"/>
    </xf>
    <xf numFmtId="0" fontId="2" fillId="0" borderId="0" xfId="3" applyAlignment="1">
      <alignment horizontal="centerContinuous" vertical="center"/>
    </xf>
    <xf numFmtId="0" fontId="7" fillId="0" borderId="0" xfId="3" applyFont="1" applyAlignment="1">
      <alignment vertical="center"/>
    </xf>
    <xf numFmtId="0" fontId="7" fillId="0" borderId="0" xfId="3" applyFont="1" applyAlignment="1" applyProtection="1">
      <alignment vertical="center"/>
      <protection locked="0"/>
    </xf>
    <xf numFmtId="168" fontId="7" fillId="0" borderId="0" xfId="3" applyNumberFormat="1" applyFont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0" fontId="7" fillId="0" borderId="0" xfId="3" applyFont="1" applyProtection="1">
      <protection locked="0"/>
    </xf>
    <xf numFmtId="168" fontId="3" fillId="0" borderId="0" xfId="3" applyNumberFormat="1" applyFont="1"/>
    <xf numFmtId="171" fontId="8" fillId="0" borderId="0" xfId="3" applyNumberFormat="1" applyFont="1" applyAlignment="1">
      <alignment horizontal="centerContinuous" vertical="center" wrapText="1"/>
    </xf>
    <xf numFmtId="168" fontId="2" fillId="0" borderId="0" xfId="3" applyNumberFormat="1"/>
    <xf numFmtId="167" fontId="2" fillId="0" borderId="0" xfId="3" applyNumberFormat="1"/>
    <xf numFmtId="0" fontId="7" fillId="0" borderId="2" xfId="3" applyFont="1" applyBorder="1" applyProtection="1">
      <protection locked="0"/>
    </xf>
    <xf numFmtId="0" fontId="7" fillId="0" borderId="1" xfId="3" applyFont="1" applyBorder="1" applyAlignment="1" applyProtection="1">
      <alignment vertical="center"/>
      <protection locked="0"/>
    </xf>
    <xf numFmtId="166" fontId="7" fillId="0" borderId="2" xfId="3" applyNumberFormat="1" applyFont="1" applyBorder="1" applyAlignment="1" applyProtection="1">
      <alignment vertical="center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4" xfId="3" applyFont="1" applyBorder="1" applyAlignment="1" applyProtection="1">
      <alignment vertical="center"/>
      <protection locked="0"/>
    </xf>
    <xf numFmtId="0" fontId="2" fillId="0" borderId="5" xfId="3" applyBorder="1"/>
    <xf numFmtId="0" fontId="2" fillId="0" borderId="1" xfId="3" applyBorder="1" applyAlignment="1">
      <alignment vertical="center"/>
    </xf>
    <xf numFmtId="0" fontId="2" fillId="0" borderId="4" xfId="3" applyBorder="1"/>
    <xf numFmtId="0" fontId="5" fillId="0" borderId="0" xfId="3" applyFont="1"/>
    <xf numFmtId="3" fontId="7" fillId="0" borderId="0" xfId="3" applyNumberFormat="1" applyFont="1" applyAlignment="1">
      <alignment vertical="center"/>
    </xf>
    <xf numFmtId="3" fontId="7" fillId="0" borderId="0" xfId="3" applyNumberFormat="1" applyFont="1" applyAlignment="1" applyProtection="1">
      <alignment vertical="center"/>
      <protection locked="0"/>
    </xf>
    <xf numFmtId="3" fontId="7" fillId="0" borderId="3" xfId="3" applyNumberFormat="1" applyFont="1" applyBorder="1" applyAlignment="1" applyProtection="1">
      <alignment vertical="center"/>
      <protection locked="0"/>
    </xf>
    <xf numFmtId="3" fontId="7" fillId="0" borderId="2" xfId="3" applyNumberFormat="1" applyFont="1" applyBorder="1" applyAlignment="1" applyProtection="1">
      <alignment vertical="center"/>
      <protection locked="0"/>
    </xf>
    <xf numFmtId="3" fontId="7" fillId="0" borderId="7" xfId="3" applyNumberFormat="1" applyFont="1" applyBorder="1" applyAlignment="1" applyProtection="1">
      <alignment vertical="center"/>
      <protection locked="0"/>
    </xf>
    <xf numFmtId="3" fontId="7" fillId="0" borderId="8" xfId="3" applyNumberFormat="1" applyFont="1" applyBorder="1" applyAlignment="1" applyProtection="1">
      <alignment horizontal="right" vertical="center"/>
      <protection locked="0"/>
    </xf>
    <xf numFmtId="3" fontId="10" fillId="0" borderId="3" xfId="3" applyNumberFormat="1" applyFont="1" applyBorder="1" applyAlignment="1" applyProtection="1">
      <alignment horizontal="right" vertical="center"/>
      <protection locked="0"/>
    </xf>
    <xf numFmtId="3" fontId="9" fillId="0" borderId="0" xfId="3" applyNumberFormat="1" applyFont="1" applyAlignment="1" applyProtection="1">
      <alignment vertical="center"/>
      <protection locked="0"/>
    </xf>
    <xf numFmtId="3" fontId="9" fillId="0" borderId="3" xfId="3" applyNumberFormat="1" applyFont="1" applyBorder="1" applyAlignment="1" applyProtection="1">
      <alignment vertical="center"/>
      <protection locked="0"/>
    </xf>
    <xf numFmtId="3" fontId="7" fillId="0" borderId="4" xfId="3" applyNumberFormat="1" applyFont="1" applyBorder="1" applyAlignment="1" applyProtection="1">
      <alignment vertical="center"/>
      <protection locked="0"/>
    </xf>
    <xf numFmtId="3" fontId="7" fillId="0" borderId="5" xfId="3" applyNumberFormat="1" applyFont="1" applyBorder="1" applyAlignment="1" applyProtection="1">
      <alignment vertical="center"/>
      <protection locked="0"/>
    </xf>
    <xf numFmtId="3" fontId="7" fillId="0" borderId="8" xfId="3" applyNumberFormat="1" applyFont="1" applyBorder="1" applyAlignment="1" applyProtection="1">
      <alignment vertical="center"/>
      <protection locked="0"/>
    </xf>
    <xf numFmtId="3" fontId="7" fillId="0" borderId="0" xfId="1" applyNumberFormat="1" applyFont="1" applyAlignment="1" applyProtection="1">
      <alignment vertical="center"/>
      <protection locked="0"/>
    </xf>
    <xf numFmtId="165" fontId="0" fillId="0" borderId="5" xfId="0" applyBorder="1"/>
    <xf numFmtId="165" fontId="14" fillId="0" borderId="0" xfId="0" applyFont="1" applyAlignment="1">
      <alignment horizontal="center"/>
    </xf>
    <xf numFmtId="165" fontId="12" fillId="0" borderId="0" xfId="0" applyFont="1"/>
    <xf numFmtId="165" fontId="12" fillId="0" borderId="0" xfId="0" applyFont="1" applyAlignment="1">
      <alignment horizontal="right"/>
    </xf>
    <xf numFmtId="3" fontId="12" fillId="0" borderId="0" xfId="0" applyNumberFormat="1" applyFont="1"/>
    <xf numFmtId="165" fontId="13" fillId="0" borderId="0" xfId="0" applyFont="1"/>
    <xf numFmtId="3" fontId="13" fillId="0" borderId="0" xfId="0" applyNumberFormat="1" applyFont="1"/>
    <xf numFmtId="165" fontId="15" fillId="0" borderId="0" xfId="0" applyFont="1"/>
    <xf numFmtId="3" fontId="15" fillId="0" borderId="0" xfId="0" applyNumberFormat="1" applyFont="1"/>
    <xf numFmtId="170" fontId="12" fillId="0" borderId="0" xfId="4" applyNumberFormat="1" applyFont="1"/>
    <xf numFmtId="0" fontId="5" fillId="0" borderId="0" xfId="3" applyFont="1" applyProtection="1">
      <protection locked="0"/>
    </xf>
    <xf numFmtId="3" fontId="16" fillId="0" borderId="9" xfId="3" applyNumberFormat="1" applyFont="1" applyBorder="1" applyAlignment="1" applyProtection="1">
      <alignment horizontal="right"/>
      <protection locked="0"/>
    </xf>
    <xf numFmtId="0" fontId="17" fillId="0" borderId="0" xfId="3" applyFont="1"/>
    <xf numFmtId="0" fontId="18" fillId="0" borderId="0" xfId="3" applyFont="1"/>
    <xf numFmtId="0" fontId="18" fillId="0" borderId="0" xfId="3" applyFont="1" applyAlignment="1">
      <alignment horizontal="right"/>
    </xf>
    <xf numFmtId="0" fontId="6" fillId="0" borderId="0" xfId="3" applyFont="1"/>
    <xf numFmtId="0" fontId="20" fillId="0" borderId="1" xfId="3" applyFont="1" applyBorder="1" applyAlignment="1">
      <alignment horizontal="centerContinuous"/>
    </xf>
    <xf numFmtId="0" fontId="17" fillId="0" borderId="1" xfId="3" applyFont="1" applyBorder="1" applyAlignment="1">
      <alignment horizontal="centerContinuous"/>
    </xf>
    <xf numFmtId="0" fontId="18" fillId="0" borderId="1" xfId="3" applyFont="1" applyBorder="1" applyAlignment="1">
      <alignment horizontal="center" vertical="top"/>
    </xf>
    <xf numFmtId="0" fontId="18" fillId="0" borderId="1" xfId="3" applyFont="1" applyBorder="1" applyAlignment="1">
      <alignment horizontal="centerContinuous" vertical="top"/>
    </xf>
    <xf numFmtId="0" fontId="20" fillId="0" borderId="0" xfId="3" applyFont="1" applyAlignment="1">
      <alignment horizontal="centerContinuous" vertical="top"/>
    </xf>
    <xf numFmtId="164" fontId="12" fillId="0" borderId="0" xfId="3" quotePrefix="1" applyNumberFormat="1" applyFont="1" applyAlignment="1" applyProtection="1">
      <alignment horizontal="right" vertical="center"/>
      <protection locked="0"/>
    </xf>
    <xf numFmtId="164" fontId="12" fillId="0" borderId="0" xfId="3" quotePrefix="1" applyNumberFormat="1" applyFont="1" applyAlignment="1" applyProtection="1">
      <alignment horizontal="centerContinuous" vertical="center"/>
      <protection locked="0"/>
    </xf>
    <xf numFmtId="14" fontId="12" fillId="0" borderId="0" xfId="3" applyNumberFormat="1" applyFont="1" applyAlignment="1">
      <alignment horizontal="centerContinuous" vertical="center"/>
    </xf>
    <xf numFmtId="0" fontId="18" fillId="0" borderId="14" xfId="3" applyFont="1" applyBorder="1" applyAlignment="1">
      <alignment vertical="center"/>
    </xf>
    <xf numFmtId="0" fontId="21" fillId="0" borderId="10" xfId="3" applyFont="1" applyBorder="1" applyAlignment="1">
      <alignment horizontal="center"/>
    </xf>
    <xf numFmtId="0" fontId="18" fillId="0" borderId="1" xfId="3" applyFont="1" applyBorder="1" applyAlignment="1">
      <alignment horizontal="centerContinuous" vertical="center"/>
    </xf>
    <xf numFmtId="0" fontId="18" fillId="0" borderId="1" xfId="3" applyFont="1" applyBorder="1" applyAlignment="1">
      <alignment horizontal="centerContinuous"/>
    </xf>
    <xf numFmtId="0" fontId="19" fillId="0" borderId="1" xfId="3" applyFont="1" applyBorder="1" applyAlignment="1">
      <alignment horizontal="centerContinuous"/>
    </xf>
    <xf numFmtId="0" fontId="18" fillId="0" borderId="5" xfId="3" applyFont="1" applyBorder="1" applyAlignment="1">
      <alignment horizontal="center"/>
    </xf>
    <xf numFmtId="0" fontId="18" fillId="0" borderId="9" xfId="3" applyFont="1" applyBorder="1" applyAlignment="1">
      <alignment horizont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wrapText="1"/>
    </xf>
    <xf numFmtId="0" fontId="18" fillId="0" borderId="11" xfId="3" applyFont="1" applyBorder="1" applyAlignment="1">
      <alignment horizontal="center" wrapText="1"/>
    </xf>
    <xf numFmtId="3" fontId="22" fillId="2" borderId="9" xfId="3" applyNumberFormat="1" applyFont="1" applyFill="1" applyBorder="1" applyAlignment="1">
      <alignment horizontal="right" vertical="center" wrapText="1"/>
    </xf>
    <xf numFmtId="3" fontId="16" fillId="0" borderId="9" xfId="3" applyNumberFormat="1" applyFont="1" applyBorder="1" applyAlignment="1" applyProtection="1">
      <alignment horizontal="center"/>
      <protection locked="0"/>
    </xf>
    <xf numFmtId="3" fontId="16" fillId="0" borderId="11" xfId="3" applyNumberFormat="1" applyFont="1" applyBorder="1" applyAlignment="1" applyProtection="1">
      <alignment horizontal="right"/>
      <protection locked="0"/>
    </xf>
    <xf numFmtId="170" fontId="23" fillId="2" borderId="9" xfId="3" applyNumberFormat="1" applyFont="1" applyFill="1" applyBorder="1" applyProtection="1"/>
    <xf numFmtId="172" fontId="12" fillId="0" borderId="9" xfId="3" applyNumberFormat="1" applyFont="1" applyBorder="1" applyAlignment="1" applyProtection="1">
      <alignment horizontal="center"/>
      <protection locked="0"/>
    </xf>
    <xf numFmtId="0" fontId="18" fillId="0" borderId="2" xfId="3" applyFont="1" applyBorder="1"/>
    <xf numFmtId="0" fontId="24" fillId="0" borderId="2" xfId="3" applyFont="1" applyBorder="1" applyAlignment="1">
      <alignment horizontal="right" vertical="center"/>
    </xf>
    <xf numFmtId="3" fontId="25" fillId="0" borderId="15" xfId="3" applyNumberFormat="1" applyFont="1" applyBorder="1"/>
    <xf numFmtId="3" fontId="12" fillId="0" borderId="13" xfId="3" applyNumberFormat="1" applyFont="1" applyBorder="1" applyAlignment="1" applyProtection="1">
      <alignment horizontal="right" vertical="center"/>
      <protection locked="0"/>
    </xf>
    <xf numFmtId="0" fontId="18" fillId="0" borderId="0" xfId="3" applyFont="1" applyAlignment="1">
      <alignment vertical="center"/>
    </xf>
    <xf numFmtId="3" fontId="12" fillId="3" borderId="0" xfId="3" applyNumberFormat="1" applyFont="1" applyFill="1" applyAlignment="1" applyProtection="1">
      <alignment vertical="center"/>
    </xf>
    <xf numFmtId="3" fontId="16" fillId="0" borderId="16" xfId="3" applyNumberFormat="1" applyFont="1" applyBorder="1" applyAlignment="1" applyProtection="1">
      <alignment horizontal="right"/>
      <protection locked="0"/>
    </xf>
    <xf numFmtId="165" fontId="4" fillId="0" borderId="0" xfId="0" applyFont="1" applyProtection="1">
      <protection locked="0"/>
    </xf>
    <xf numFmtId="0" fontId="12" fillId="0" borderId="0" xfId="3" applyFont="1" applyAlignment="1" applyProtection="1">
      <alignment vertical="center"/>
      <protection locked="0"/>
    </xf>
    <xf numFmtId="168" fontId="12" fillId="0" borderId="0" xfId="3" applyNumberFormat="1" applyFont="1" applyAlignment="1" applyProtection="1">
      <alignment vertical="center"/>
      <protection locked="0"/>
    </xf>
    <xf numFmtId="3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0" xfId="1" applyNumberFormat="1" applyFont="1" applyAlignment="1" applyProtection="1">
      <alignment vertical="center"/>
      <protection locked="0"/>
    </xf>
    <xf numFmtId="0" fontId="7" fillId="0" borderId="0" xfId="1" applyNumberFormat="1" applyFont="1" applyBorder="1" applyAlignment="1" applyProtection="1">
      <alignment vertical="center"/>
      <protection locked="0"/>
    </xf>
    <xf numFmtId="0" fontId="12" fillId="0" borderId="2" xfId="3" applyFont="1" applyBorder="1" applyAlignment="1" applyProtection="1">
      <alignment vertical="center"/>
      <protection locked="0"/>
    </xf>
    <xf numFmtId="0" fontId="7" fillId="0" borderId="2" xfId="1" applyNumberFormat="1" applyFont="1" applyBorder="1" applyAlignment="1" applyProtection="1">
      <alignment vertical="center"/>
      <protection locked="0"/>
    </xf>
    <xf numFmtId="3" fontId="7" fillId="0" borderId="7" xfId="3" applyNumberFormat="1" applyFont="1" applyBorder="1" applyAlignment="1" applyProtection="1">
      <alignment horizontal="right" vertical="center"/>
      <protection locked="0"/>
    </xf>
    <xf numFmtId="3" fontId="12" fillId="3" borderId="2" xfId="3" applyNumberFormat="1" applyFont="1" applyFill="1" applyBorder="1" applyAlignment="1" applyProtection="1">
      <alignment vertical="center"/>
    </xf>
    <xf numFmtId="3" fontId="12" fillId="3" borderId="17" xfId="3" applyNumberFormat="1" applyFont="1" applyFill="1" applyBorder="1" applyAlignment="1" applyProtection="1">
      <alignment vertical="center"/>
    </xf>
    <xf numFmtId="3" fontId="12" fillId="3" borderId="16" xfId="3" applyNumberFormat="1" applyFont="1" applyFill="1" applyBorder="1" applyAlignment="1" applyProtection="1">
      <alignment vertical="center"/>
    </xf>
    <xf numFmtId="0" fontId="18" fillId="0" borderId="8" xfId="3" applyFont="1" applyBorder="1" applyAlignment="1">
      <alignment vertical="center"/>
    </xf>
    <xf numFmtId="0" fontId="18" fillId="0" borderId="11" xfId="3" applyFont="1" applyBorder="1" applyAlignment="1">
      <alignment vertical="center"/>
    </xf>
    <xf numFmtId="3" fontId="12" fillId="3" borderId="4" xfId="3" applyNumberFormat="1" applyFont="1" applyFill="1" applyBorder="1" applyAlignment="1" applyProtection="1">
      <alignment vertical="center"/>
    </xf>
    <xf numFmtId="0" fontId="18" fillId="0" borderId="7" xfId="3" applyFont="1" applyBorder="1" applyAlignment="1">
      <alignment vertical="center"/>
    </xf>
    <xf numFmtId="0" fontId="18" fillId="0" borderId="16" xfId="3" applyFont="1" applyBorder="1" applyAlignment="1">
      <alignment vertical="center"/>
    </xf>
    <xf numFmtId="0" fontId="18" fillId="0" borderId="1" xfId="3" applyFont="1" applyBorder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2" xfId="3" applyFont="1" applyBorder="1" applyAlignment="1" applyProtection="1">
      <alignment vertical="center"/>
      <protection locked="0"/>
    </xf>
    <xf numFmtId="0" fontId="18" fillId="0" borderId="4" xfId="3" applyFont="1" applyBorder="1"/>
    <xf numFmtId="168" fontId="18" fillId="0" borderId="11" xfId="3" applyNumberFormat="1" applyFont="1" applyBorder="1" applyAlignment="1">
      <alignment vertical="center"/>
    </xf>
    <xf numFmtId="3" fontId="12" fillId="0" borderId="19" xfId="3" applyNumberFormat="1" applyFont="1" applyBorder="1" applyAlignment="1" applyProtection="1">
      <alignment vertical="center"/>
      <protection locked="0"/>
    </xf>
    <xf numFmtId="0" fontId="26" fillId="0" borderId="2" xfId="3" applyFont="1" applyBorder="1" applyAlignment="1">
      <alignment vertical="center"/>
    </xf>
    <xf numFmtId="0" fontId="18" fillId="0" borderId="2" xfId="3" applyFont="1" applyBorder="1" applyAlignment="1">
      <alignment vertical="center"/>
    </xf>
    <xf numFmtId="0" fontId="19" fillId="0" borderId="2" xfId="3" applyFont="1" applyBorder="1" applyAlignment="1">
      <alignment vertical="center"/>
    </xf>
    <xf numFmtId="0" fontId="20" fillId="0" borderId="2" xfId="3" applyFont="1" applyBorder="1" applyAlignment="1">
      <alignment horizontal="right" vertical="center"/>
    </xf>
    <xf numFmtId="3" fontId="13" fillId="0" borderId="18" xfId="3" applyNumberFormat="1" applyFont="1" applyBorder="1" applyAlignment="1" applyProtection="1">
      <alignment horizontal="right" vertical="center"/>
    </xf>
    <xf numFmtId="0" fontId="5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>
      <alignment horizontal="left" vertical="center"/>
    </xf>
    <xf numFmtId="0" fontId="27" fillId="0" borderId="0" xfId="3" applyFont="1"/>
    <xf numFmtId="168" fontId="18" fillId="0" borderId="0" xfId="3" applyNumberFormat="1" applyFont="1"/>
    <xf numFmtId="0" fontId="16" fillId="0" borderId="5" xfId="3" applyFont="1" applyBorder="1" applyProtection="1">
      <protection locked="0"/>
    </xf>
    <xf numFmtId="0" fontId="16" fillId="0" borderId="0" xfId="3" applyFont="1" applyAlignment="1" applyProtection="1">
      <alignment vertical="center"/>
      <protection locked="0"/>
    </xf>
    <xf numFmtId="0" fontId="28" fillId="0" borderId="0" xfId="3" applyFont="1" applyAlignment="1" applyProtection="1">
      <alignment vertical="center"/>
      <protection locked="0"/>
    </xf>
    <xf numFmtId="3" fontId="29" fillId="0" borderId="3" xfId="3" applyNumberFormat="1" applyFont="1" applyBorder="1" applyAlignment="1" applyProtection="1">
      <alignment horizontal="right" vertical="center"/>
      <protection locked="0"/>
    </xf>
    <xf numFmtId="165" fontId="30" fillId="0" borderId="0" xfId="0" applyFont="1"/>
    <xf numFmtId="3" fontId="13" fillId="4" borderId="0" xfId="0" applyNumberFormat="1" applyFont="1" applyFill="1"/>
    <xf numFmtId="164" fontId="14" fillId="0" borderId="0" xfId="0" applyNumberFormat="1" applyFont="1" applyAlignment="1">
      <alignment horizontal="center"/>
    </xf>
    <xf numFmtId="3" fontId="31" fillId="0" borderId="0" xfId="3" applyNumberFormat="1" applyFont="1"/>
    <xf numFmtId="0" fontId="2" fillId="0" borderId="0" xfId="3" applyAlignment="1">
      <alignment horizontal="right"/>
    </xf>
    <xf numFmtId="38" fontId="0" fillId="0" borderId="0" xfId="1" applyNumberFormat="1" applyFont="1"/>
    <xf numFmtId="0" fontId="32" fillId="0" borderId="0" xfId="3" applyFont="1" applyAlignment="1">
      <alignment horizontal="right"/>
    </xf>
    <xf numFmtId="6" fontId="7" fillId="0" borderId="0" xfId="3" applyNumberFormat="1" applyFont="1" applyAlignment="1" applyProtection="1">
      <alignment vertical="center"/>
      <protection locked="0"/>
    </xf>
    <xf numFmtId="0" fontId="34" fillId="0" borderId="0" xfId="3" applyFont="1" applyAlignment="1" applyProtection="1">
      <alignment vertical="center"/>
      <protection locked="0"/>
    </xf>
    <xf numFmtId="3" fontId="34" fillId="0" borderId="0" xfId="3" applyNumberFormat="1" applyFont="1" applyAlignment="1" applyProtection="1">
      <alignment vertical="center"/>
      <protection locked="0"/>
    </xf>
    <xf numFmtId="1" fontId="30" fillId="0" borderId="0" xfId="0" applyNumberFormat="1" applyFont="1"/>
    <xf numFmtId="6" fontId="7" fillId="0" borderId="0" xfId="2" applyNumberFormat="1" applyFont="1" applyBorder="1" applyAlignment="1" applyProtection="1">
      <alignment vertical="center"/>
      <protection locked="0"/>
    </xf>
    <xf numFmtId="6" fontId="12" fillId="0" borderId="0" xfId="2" applyNumberFormat="1" applyFont="1" applyBorder="1" applyAlignment="1" applyProtection="1">
      <alignment vertical="center"/>
      <protection locked="0"/>
    </xf>
    <xf numFmtId="169" fontId="35" fillId="0" borderId="0" xfId="0" applyNumberFormat="1" applyFont="1" applyAlignment="1">
      <alignment horizontal="right" vertical="center"/>
    </xf>
    <xf numFmtId="169" fontId="36" fillId="0" borderId="0" xfId="0" applyNumberFormat="1" applyFont="1" applyAlignment="1">
      <alignment horizontal="center" vertical="center"/>
    </xf>
    <xf numFmtId="6" fontId="30" fillId="0" borderId="0" xfId="2" applyNumberFormat="1" applyFont="1"/>
    <xf numFmtId="1" fontId="37" fillId="0" borderId="0" xfId="0" applyNumberFormat="1" applyFont="1"/>
    <xf numFmtId="168" fontId="12" fillId="0" borderId="0" xfId="3" applyNumberFormat="1" applyFont="1" applyAlignment="1" applyProtection="1">
      <alignment horizontal="center" vertical="center"/>
      <protection locked="0"/>
    </xf>
    <xf numFmtId="168" fontId="12" fillId="0" borderId="2" xfId="3" applyNumberFormat="1" applyFont="1" applyBorder="1" applyAlignment="1" applyProtection="1">
      <alignment horizontal="center" vertical="center"/>
      <protection locked="0"/>
    </xf>
    <xf numFmtId="0" fontId="2" fillId="0" borderId="9" xfId="3" applyBorder="1"/>
    <xf numFmtId="0" fontId="18" fillId="0" borderId="4" xfId="3" applyFont="1" applyBorder="1" applyAlignment="1">
      <alignment vertical="center"/>
    </xf>
    <xf numFmtId="0" fontId="2" fillId="0" borderId="2" xfId="3" applyBorder="1"/>
    <xf numFmtId="165" fontId="38" fillId="0" borderId="0" xfId="0" applyFont="1" applyAlignment="1">
      <alignment wrapText="1"/>
    </xf>
    <xf numFmtId="165" fontId="39" fillId="0" borderId="0" xfId="0" applyFont="1" applyAlignment="1">
      <alignment horizontal="left"/>
    </xf>
    <xf numFmtId="0" fontId="40" fillId="0" borderId="0" xfId="3" applyFont="1" applyAlignment="1">
      <alignment wrapText="1"/>
    </xf>
    <xf numFmtId="0" fontId="12" fillId="0" borderId="9" xfId="3" applyFont="1" applyBorder="1" applyAlignment="1" applyProtection="1">
      <alignment horizontal="center" wrapText="1"/>
      <protection locked="0"/>
    </xf>
    <xf numFmtId="0" fontId="16" fillId="0" borderId="9" xfId="3" applyFont="1" applyBorder="1" applyAlignment="1" applyProtection="1">
      <alignment horizontal="center" wrapText="1"/>
      <protection locked="0"/>
    </xf>
    <xf numFmtId="0" fontId="16" fillId="0" borderId="9" xfId="3" applyFont="1" applyBorder="1" applyAlignment="1">
      <alignment horizontal="center" wrapText="1"/>
    </xf>
    <xf numFmtId="165" fontId="40" fillId="0" borderId="0" xfId="0" applyFont="1"/>
    <xf numFmtId="0" fontId="41" fillId="0" borderId="5" xfId="3" applyFont="1" applyBorder="1" applyProtection="1">
      <protection locked="0"/>
    </xf>
    <xf numFmtId="3" fontId="12" fillId="0" borderId="0" xfId="0" applyNumberFormat="1" applyFont="1" applyAlignment="1">
      <alignment horizontal="center" vertical="center"/>
    </xf>
    <xf numFmtId="165" fontId="12" fillId="0" borderId="0" xfId="0" applyFont="1" applyAlignment="1">
      <alignment horizontal="center" vertical="center"/>
    </xf>
    <xf numFmtId="3" fontId="40" fillId="0" borderId="0" xfId="0" applyNumberFormat="1" applyFont="1"/>
    <xf numFmtId="165" fontId="13" fillId="0" borderId="0" xfId="0" applyFont="1" applyAlignment="1">
      <alignment horizontal="right"/>
    </xf>
    <xf numFmtId="3" fontId="7" fillId="5" borderId="3" xfId="3" applyNumberFormat="1" applyFont="1" applyFill="1" applyBorder="1" applyAlignment="1" applyProtection="1">
      <alignment vertical="center"/>
      <protection locked="0"/>
    </xf>
    <xf numFmtId="3" fontId="7" fillId="5" borderId="7" xfId="3" applyNumberFormat="1" applyFont="1" applyFill="1" applyBorder="1" applyAlignment="1" applyProtection="1">
      <alignment vertical="center"/>
      <protection locked="0"/>
    </xf>
    <xf numFmtId="3" fontId="43" fillId="5" borderId="3" xfId="3" applyNumberFormat="1" applyFont="1" applyFill="1" applyBorder="1" applyAlignment="1" applyProtection="1">
      <alignment vertical="center"/>
      <protection locked="0"/>
    </xf>
    <xf numFmtId="3" fontId="42" fillId="5" borderId="7" xfId="3" applyNumberFormat="1" applyFont="1" applyFill="1" applyBorder="1" applyAlignment="1" applyProtection="1">
      <alignment vertical="center"/>
      <protection locked="0"/>
    </xf>
    <xf numFmtId="3" fontId="29" fillId="5" borderId="3" xfId="3" applyNumberFormat="1" applyFont="1" applyFill="1" applyBorder="1" applyAlignment="1" applyProtection="1">
      <alignment horizontal="right" vertical="center"/>
      <protection locked="0"/>
    </xf>
    <xf numFmtId="3" fontId="7" fillId="5" borderId="3" xfId="3" applyNumberFormat="1" applyFont="1" applyFill="1" applyBorder="1" applyAlignment="1" applyProtection="1">
      <alignment horizontal="right" vertical="center"/>
      <protection locked="0"/>
    </xf>
    <xf numFmtId="3" fontId="7" fillId="5" borderId="7" xfId="3" applyNumberFormat="1" applyFont="1" applyFill="1" applyBorder="1" applyAlignment="1" applyProtection="1">
      <alignment horizontal="right" vertical="center"/>
      <protection locked="0"/>
    </xf>
    <xf numFmtId="3" fontId="12" fillId="5" borderId="3" xfId="3" applyNumberFormat="1" applyFont="1" applyFill="1" applyBorder="1" applyAlignment="1" applyProtection="1">
      <alignment vertical="center"/>
      <protection locked="0"/>
    </xf>
    <xf numFmtId="3" fontId="34" fillId="5" borderId="6" xfId="3" applyNumberFormat="1" applyFont="1" applyFill="1" applyBorder="1" applyAlignment="1">
      <alignment vertical="center"/>
    </xf>
    <xf numFmtId="3" fontId="34" fillId="5" borderId="3" xfId="3" applyNumberFormat="1" applyFont="1" applyFill="1" applyBorder="1" applyAlignment="1" applyProtection="1">
      <alignment vertical="center"/>
      <protection locked="0"/>
    </xf>
    <xf numFmtId="3" fontId="34" fillId="5" borderId="8" xfId="3" applyNumberFormat="1" applyFont="1" applyFill="1" applyBorder="1" applyAlignment="1" applyProtection="1">
      <alignment horizontal="left" vertical="center"/>
      <protection locked="0"/>
    </xf>
    <xf numFmtId="3" fontId="7" fillId="5" borderId="5" xfId="3" applyNumberFormat="1" applyFont="1" applyFill="1" applyBorder="1" applyAlignment="1" applyProtection="1">
      <alignment vertical="center"/>
      <protection locked="0"/>
    </xf>
    <xf numFmtId="3" fontId="7" fillId="5" borderId="8" xfId="3" applyNumberFormat="1" applyFont="1" applyFill="1" applyBorder="1" applyAlignment="1" applyProtection="1">
      <alignment vertical="center"/>
      <protection locked="0"/>
    </xf>
    <xf numFmtId="3" fontId="44" fillId="5" borderId="3" xfId="3" applyNumberFormat="1" applyFont="1" applyFill="1" applyBorder="1" applyAlignment="1" applyProtection="1">
      <alignment horizontal="right" vertical="center"/>
      <protection locked="0"/>
    </xf>
    <xf numFmtId="3" fontId="45" fillId="3" borderId="0" xfId="3" applyNumberFormat="1" applyFont="1" applyFill="1" applyAlignment="1" applyProtection="1">
      <alignment vertical="center"/>
    </xf>
    <xf numFmtId="3" fontId="34" fillId="0" borderId="6" xfId="3" applyNumberFormat="1" applyFont="1" applyBorder="1" applyAlignment="1">
      <alignment vertical="center"/>
    </xf>
    <xf numFmtId="0" fontId="20" fillId="0" borderId="20" xfId="3" applyFont="1" applyBorder="1" applyAlignment="1">
      <alignment horizontal="right" vertical="center"/>
    </xf>
    <xf numFmtId="0" fontId="26" fillId="0" borderId="4" xfId="3" applyFont="1" applyBorder="1" applyAlignment="1">
      <alignment vertical="center"/>
    </xf>
    <xf numFmtId="0" fontId="7" fillId="0" borderId="5" xfId="3" applyFont="1" applyBorder="1" applyProtection="1">
      <protection locked="0"/>
    </xf>
    <xf numFmtId="0" fontId="12" fillId="0" borderId="0" xfId="0" applyNumberFormat="1" applyFont="1" applyAlignment="1">
      <alignment horizontal="right"/>
    </xf>
    <xf numFmtId="0" fontId="12" fillId="0" borderId="0" xfId="0" applyNumberFormat="1" applyFont="1"/>
    <xf numFmtId="3" fontId="7" fillId="0" borderId="0" xfId="3" applyNumberFormat="1" applyFont="1" applyAlignment="1" applyProtection="1">
      <alignment vertical="center"/>
      <protection locked="0"/>
    </xf>
    <xf numFmtId="3" fontId="7" fillId="0" borderId="1" xfId="3" applyNumberFormat="1" applyFont="1" applyBorder="1" applyAlignment="1" applyProtection="1">
      <alignment vertical="center"/>
      <protection locked="0"/>
    </xf>
    <xf numFmtId="3" fontId="10" fillId="0" borderId="0" xfId="3" applyNumberFormat="1" applyFont="1" applyAlignment="1" applyProtection="1">
      <alignment vertical="center"/>
      <protection locked="0"/>
    </xf>
    <xf numFmtId="3" fontId="7" fillId="0" borderId="2" xfId="3" applyNumberFormat="1" applyFont="1" applyBorder="1" applyAlignment="1" applyProtection="1">
      <alignment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165" fontId="1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FIRSTBUD" xfId="3" xr:uid="{00000000-0005-0000-0000-000004000000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161925</xdr:rowOff>
    </xdr:from>
    <xdr:to>
      <xdr:col>5</xdr:col>
      <xdr:colOff>647700</xdr:colOff>
      <xdr:row>16</xdr:row>
      <xdr:rowOff>161925</xdr:rowOff>
    </xdr:to>
    <xdr:sp macro="" textlink="">
      <xdr:nvSpPr>
        <xdr:cNvPr id="43104" name="Line 1">
          <a:extLst>
            <a:ext uri="{FF2B5EF4-FFF2-40B4-BE49-F238E27FC236}">
              <a16:creationId xmlns:a16="http://schemas.microsoft.com/office/drawing/2014/main" id="{274ABF24-6A41-4D49-BE28-4C61F94F4258}"/>
            </a:ext>
          </a:extLst>
        </xdr:cNvPr>
        <xdr:cNvSpPr>
          <a:spLocks noChangeShapeType="1"/>
        </xdr:cNvSpPr>
      </xdr:nvSpPr>
      <xdr:spPr bwMode="auto">
        <a:xfrm>
          <a:off x="2590800" y="470535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33</xdr:row>
      <xdr:rowOff>85725</xdr:rowOff>
    </xdr:from>
    <xdr:to>
      <xdr:col>0</xdr:col>
      <xdr:colOff>1333500</xdr:colOff>
      <xdr:row>34</xdr:row>
      <xdr:rowOff>104775</xdr:rowOff>
    </xdr:to>
    <xdr:sp macro="" textlink="">
      <xdr:nvSpPr>
        <xdr:cNvPr id="30722" name="Text 17">
          <a:extLst>
            <a:ext uri="{FF2B5EF4-FFF2-40B4-BE49-F238E27FC236}">
              <a16:creationId xmlns:a16="http://schemas.microsoft.com/office/drawing/2014/main" id="{23C11F64-3710-4E2E-8267-5C98168BDFDE}"/>
            </a:ext>
          </a:extLst>
        </xdr:cNvPr>
        <xdr:cNvSpPr txBox="1">
          <a:spLocks noChangeArrowheads="1"/>
        </xdr:cNvSpPr>
      </xdr:nvSpPr>
      <xdr:spPr bwMode="auto">
        <a:xfrm>
          <a:off x="28575" y="7134225"/>
          <a:ext cx="13049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PATIENT CARE COSTS</a:t>
          </a:r>
        </a:p>
      </xdr:txBody>
    </xdr:sp>
    <xdr:clientData/>
  </xdr:twoCellAnchor>
  <xdr:twoCellAnchor>
    <xdr:from>
      <xdr:col>7</xdr:col>
      <xdr:colOff>438150</xdr:colOff>
      <xdr:row>1</xdr:row>
      <xdr:rowOff>9525</xdr:rowOff>
    </xdr:from>
    <xdr:to>
      <xdr:col>7</xdr:col>
      <xdr:colOff>438150</xdr:colOff>
      <xdr:row>3</xdr:row>
      <xdr:rowOff>0</xdr:rowOff>
    </xdr:to>
    <xdr:sp macro="" textlink="">
      <xdr:nvSpPr>
        <xdr:cNvPr id="43106" name="Line 3">
          <a:extLst>
            <a:ext uri="{FF2B5EF4-FFF2-40B4-BE49-F238E27FC236}">
              <a16:creationId xmlns:a16="http://schemas.microsoft.com/office/drawing/2014/main" id="{EC8EB69F-7E65-4A53-926E-E91F4CD21FFA}"/>
            </a:ext>
          </a:extLst>
        </xdr:cNvPr>
        <xdr:cNvSpPr>
          <a:spLocks noChangeShapeType="1"/>
        </xdr:cNvSpPr>
      </xdr:nvSpPr>
      <xdr:spPr bwMode="auto">
        <a:xfrm>
          <a:off x="5762625" y="2381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9525</xdr:rowOff>
    </xdr:from>
    <xdr:to>
      <xdr:col>6</xdr:col>
      <xdr:colOff>0</xdr:colOff>
      <xdr:row>3</xdr:row>
      <xdr:rowOff>0</xdr:rowOff>
    </xdr:to>
    <xdr:sp macro="" textlink="">
      <xdr:nvSpPr>
        <xdr:cNvPr id="43107" name="Line 4">
          <a:extLst>
            <a:ext uri="{FF2B5EF4-FFF2-40B4-BE49-F238E27FC236}">
              <a16:creationId xmlns:a16="http://schemas.microsoft.com/office/drawing/2014/main" id="{4E99A045-EB51-4E51-80DB-D17247240F68}"/>
            </a:ext>
          </a:extLst>
        </xdr:cNvPr>
        <xdr:cNvSpPr>
          <a:spLocks noChangeShapeType="1"/>
        </xdr:cNvSpPr>
      </xdr:nvSpPr>
      <xdr:spPr bwMode="auto">
        <a:xfrm>
          <a:off x="4505325" y="2381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180975</xdr:colOff>
      <xdr:row>4</xdr:row>
      <xdr:rowOff>47625</xdr:rowOff>
    </xdr:from>
    <xdr:to>
      <xdr:col>5</xdr:col>
      <xdr:colOff>571500</xdr:colOff>
      <xdr:row>4</xdr:row>
      <xdr:rowOff>228600</xdr:rowOff>
    </xdr:to>
    <xdr:sp macro="" textlink="">
      <xdr:nvSpPr>
        <xdr:cNvPr id="30725" name="Text 35">
          <a:extLst>
            <a:ext uri="{FF2B5EF4-FFF2-40B4-BE49-F238E27FC236}">
              <a16:creationId xmlns:a16="http://schemas.microsoft.com/office/drawing/2014/main" id="{C61CDE31-9E1E-4CBC-9B18-6D7CB9C39815}"/>
            </a:ext>
          </a:extLst>
        </xdr:cNvPr>
        <xdr:cNvSpPr txBox="1">
          <a:spLocks noChangeArrowheads="1"/>
        </xdr:cNvSpPr>
      </xdr:nvSpPr>
      <xdr:spPr bwMode="auto">
        <a:xfrm>
          <a:off x="3914775" y="1009650"/>
          <a:ext cx="390525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BASE</a:t>
          </a:r>
        </a:p>
      </xdr:txBody>
    </xdr:sp>
    <xdr:clientData/>
  </xdr:twoCellAnchor>
  <xdr:twoCellAnchor>
    <xdr:from>
      <xdr:col>5</xdr:col>
      <xdr:colOff>114300</xdr:colOff>
      <xdr:row>4</xdr:row>
      <xdr:rowOff>190500</xdr:rowOff>
    </xdr:from>
    <xdr:to>
      <xdr:col>5</xdr:col>
      <xdr:colOff>619125</xdr:colOff>
      <xdr:row>4</xdr:row>
      <xdr:rowOff>314325</xdr:rowOff>
    </xdr:to>
    <xdr:sp macro="" textlink="">
      <xdr:nvSpPr>
        <xdr:cNvPr id="30726" name="Text 36">
          <a:extLst>
            <a:ext uri="{FF2B5EF4-FFF2-40B4-BE49-F238E27FC236}">
              <a16:creationId xmlns:a16="http://schemas.microsoft.com/office/drawing/2014/main" id="{0A5DDE43-496A-4477-B579-37CED3387B5F}"/>
            </a:ext>
          </a:extLst>
        </xdr:cNvPr>
        <xdr:cNvSpPr txBox="1">
          <a:spLocks noChangeArrowheads="1"/>
        </xdr:cNvSpPr>
      </xdr:nvSpPr>
      <xdr:spPr bwMode="auto">
        <a:xfrm>
          <a:off x="3848100" y="1152525"/>
          <a:ext cx="504825" cy="123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SALARY</a:t>
          </a:r>
        </a:p>
      </xdr:txBody>
    </xdr:sp>
    <xdr:clientData/>
  </xdr:twoCellAnchor>
  <xdr:twoCellAnchor>
    <xdr:from>
      <xdr:col>5</xdr:col>
      <xdr:colOff>200025</xdr:colOff>
      <xdr:row>3</xdr:row>
      <xdr:rowOff>85725</xdr:rowOff>
    </xdr:from>
    <xdr:to>
      <xdr:col>5</xdr:col>
      <xdr:colOff>542925</xdr:colOff>
      <xdr:row>4</xdr:row>
      <xdr:rowOff>66675</xdr:rowOff>
    </xdr:to>
    <xdr:sp macro="" textlink="">
      <xdr:nvSpPr>
        <xdr:cNvPr id="30727" name="Text 37">
          <a:extLst>
            <a:ext uri="{FF2B5EF4-FFF2-40B4-BE49-F238E27FC236}">
              <a16:creationId xmlns:a16="http://schemas.microsoft.com/office/drawing/2014/main" id="{B8F22F02-D80C-4E21-B082-09620CDEDFC2}"/>
            </a:ext>
          </a:extLst>
        </xdr:cNvPr>
        <xdr:cNvSpPr txBox="1">
          <a:spLocks noChangeArrowheads="1"/>
        </xdr:cNvSpPr>
      </xdr:nvSpPr>
      <xdr:spPr bwMode="auto">
        <a:xfrm>
          <a:off x="3933825" y="885825"/>
          <a:ext cx="342900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INST.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161925</xdr:rowOff>
    </xdr:from>
    <xdr:to>
      <xdr:col>5</xdr:col>
      <xdr:colOff>647700</xdr:colOff>
      <xdr:row>17</xdr:row>
      <xdr:rowOff>161925</xdr:rowOff>
    </xdr:to>
    <xdr:sp macro="" textlink="">
      <xdr:nvSpPr>
        <xdr:cNvPr id="41221" name="Line 1">
          <a:extLst>
            <a:ext uri="{FF2B5EF4-FFF2-40B4-BE49-F238E27FC236}">
              <a16:creationId xmlns:a16="http://schemas.microsoft.com/office/drawing/2014/main" id="{99FCF25D-5A63-4FFC-8B08-730F41AE98F7}"/>
            </a:ext>
          </a:extLst>
        </xdr:cNvPr>
        <xdr:cNvSpPr>
          <a:spLocks noChangeShapeType="1"/>
        </xdr:cNvSpPr>
      </xdr:nvSpPr>
      <xdr:spPr bwMode="auto">
        <a:xfrm>
          <a:off x="2590800" y="430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34</xdr:row>
      <xdr:rowOff>85725</xdr:rowOff>
    </xdr:from>
    <xdr:to>
      <xdr:col>0</xdr:col>
      <xdr:colOff>1333500</xdr:colOff>
      <xdr:row>35</xdr:row>
      <xdr:rowOff>104775</xdr:rowOff>
    </xdr:to>
    <xdr:sp macro="" textlink="">
      <xdr:nvSpPr>
        <xdr:cNvPr id="3" name="Text 17">
          <a:extLst>
            <a:ext uri="{FF2B5EF4-FFF2-40B4-BE49-F238E27FC236}">
              <a16:creationId xmlns:a16="http://schemas.microsoft.com/office/drawing/2014/main" id="{DA601B03-F758-412E-B1AA-8B20F3E61FE9}"/>
            </a:ext>
          </a:extLst>
        </xdr:cNvPr>
        <xdr:cNvSpPr txBox="1">
          <a:spLocks noChangeArrowheads="1"/>
        </xdr:cNvSpPr>
      </xdr:nvSpPr>
      <xdr:spPr bwMode="auto">
        <a:xfrm>
          <a:off x="28575" y="6105525"/>
          <a:ext cx="13049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PATIENT CARE COSTS</a:t>
          </a:r>
        </a:p>
      </xdr:txBody>
    </xdr:sp>
    <xdr:clientData/>
  </xdr:twoCellAnchor>
  <xdr:twoCellAnchor>
    <xdr:from>
      <xdr:col>7</xdr:col>
      <xdr:colOff>438150</xdr:colOff>
      <xdr:row>1</xdr:row>
      <xdr:rowOff>9525</xdr:rowOff>
    </xdr:from>
    <xdr:to>
      <xdr:col>7</xdr:col>
      <xdr:colOff>438150</xdr:colOff>
      <xdr:row>3</xdr:row>
      <xdr:rowOff>0</xdr:rowOff>
    </xdr:to>
    <xdr:sp macro="" textlink="">
      <xdr:nvSpPr>
        <xdr:cNvPr id="41223" name="Line 3">
          <a:extLst>
            <a:ext uri="{FF2B5EF4-FFF2-40B4-BE49-F238E27FC236}">
              <a16:creationId xmlns:a16="http://schemas.microsoft.com/office/drawing/2014/main" id="{22D666AE-0209-4421-8931-07012BE45511}"/>
            </a:ext>
          </a:extLst>
        </xdr:cNvPr>
        <xdr:cNvSpPr>
          <a:spLocks noChangeShapeType="1"/>
        </xdr:cNvSpPr>
      </xdr:nvSpPr>
      <xdr:spPr bwMode="auto">
        <a:xfrm>
          <a:off x="5762625" y="2381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9525</xdr:rowOff>
    </xdr:from>
    <xdr:to>
      <xdr:col>6</xdr:col>
      <xdr:colOff>0</xdr:colOff>
      <xdr:row>3</xdr:row>
      <xdr:rowOff>0</xdr:rowOff>
    </xdr:to>
    <xdr:sp macro="" textlink="">
      <xdr:nvSpPr>
        <xdr:cNvPr id="41224" name="Line 4">
          <a:extLst>
            <a:ext uri="{FF2B5EF4-FFF2-40B4-BE49-F238E27FC236}">
              <a16:creationId xmlns:a16="http://schemas.microsoft.com/office/drawing/2014/main" id="{498E776E-3B79-4238-A48D-B6E54E791EDB}"/>
            </a:ext>
          </a:extLst>
        </xdr:cNvPr>
        <xdr:cNvSpPr>
          <a:spLocks noChangeShapeType="1"/>
        </xdr:cNvSpPr>
      </xdr:nvSpPr>
      <xdr:spPr bwMode="auto">
        <a:xfrm>
          <a:off x="4505325" y="2381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180975</xdr:colOff>
      <xdr:row>4</xdr:row>
      <xdr:rowOff>47625</xdr:rowOff>
    </xdr:from>
    <xdr:to>
      <xdr:col>5</xdr:col>
      <xdr:colOff>571500</xdr:colOff>
      <xdr:row>4</xdr:row>
      <xdr:rowOff>228600</xdr:rowOff>
    </xdr:to>
    <xdr:sp macro="" textlink="">
      <xdr:nvSpPr>
        <xdr:cNvPr id="6" name="Text 35">
          <a:extLst>
            <a:ext uri="{FF2B5EF4-FFF2-40B4-BE49-F238E27FC236}">
              <a16:creationId xmlns:a16="http://schemas.microsoft.com/office/drawing/2014/main" id="{6D7930CD-8A5A-4B57-944A-F2EB217A15A4}"/>
            </a:ext>
          </a:extLst>
        </xdr:cNvPr>
        <xdr:cNvSpPr txBox="1">
          <a:spLocks noChangeArrowheads="1"/>
        </xdr:cNvSpPr>
      </xdr:nvSpPr>
      <xdr:spPr bwMode="auto">
        <a:xfrm>
          <a:off x="3914775" y="1009650"/>
          <a:ext cx="390525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BASE</a:t>
          </a:r>
        </a:p>
      </xdr:txBody>
    </xdr:sp>
    <xdr:clientData/>
  </xdr:twoCellAnchor>
  <xdr:twoCellAnchor>
    <xdr:from>
      <xdr:col>5</xdr:col>
      <xdr:colOff>114300</xdr:colOff>
      <xdr:row>4</xdr:row>
      <xdr:rowOff>190500</xdr:rowOff>
    </xdr:from>
    <xdr:to>
      <xdr:col>5</xdr:col>
      <xdr:colOff>619125</xdr:colOff>
      <xdr:row>4</xdr:row>
      <xdr:rowOff>314325</xdr:rowOff>
    </xdr:to>
    <xdr:sp macro="" textlink="">
      <xdr:nvSpPr>
        <xdr:cNvPr id="7" name="Text 36">
          <a:extLst>
            <a:ext uri="{FF2B5EF4-FFF2-40B4-BE49-F238E27FC236}">
              <a16:creationId xmlns:a16="http://schemas.microsoft.com/office/drawing/2014/main" id="{464A229C-2F58-4A8A-BA35-537B714CF589}"/>
            </a:ext>
          </a:extLst>
        </xdr:cNvPr>
        <xdr:cNvSpPr txBox="1">
          <a:spLocks noChangeArrowheads="1"/>
        </xdr:cNvSpPr>
      </xdr:nvSpPr>
      <xdr:spPr bwMode="auto">
        <a:xfrm>
          <a:off x="3848100" y="1152525"/>
          <a:ext cx="504825" cy="123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SALARY</a:t>
          </a:r>
        </a:p>
      </xdr:txBody>
    </xdr:sp>
    <xdr:clientData/>
  </xdr:twoCellAnchor>
  <xdr:twoCellAnchor>
    <xdr:from>
      <xdr:col>5</xdr:col>
      <xdr:colOff>200025</xdr:colOff>
      <xdr:row>3</xdr:row>
      <xdr:rowOff>85725</xdr:rowOff>
    </xdr:from>
    <xdr:to>
      <xdr:col>5</xdr:col>
      <xdr:colOff>542925</xdr:colOff>
      <xdr:row>4</xdr:row>
      <xdr:rowOff>66675</xdr:rowOff>
    </xdr:to>
    <xdr:sp macro="" textlink="">
      <xdr:nvSpPr>
        <xdr:cNvPr id="8" name="Text 37">
          <a:extLst>
            <a:ext uri="{FF2B5EF4-FFF2-40B4-BE49-F238E27FC236}">
              <a16:creationId xmlns:a16="http://schemas.microsoft.com/office/drawing/2014/main" id="{76211604-98C3-4D24-94CC-39DA75E7B0E6}"/>
            </a:ext>
          </a:extLst>
        </xdr:cNvPr>
        <xdr:cNvSpPr txBox="1">
          <a:spLocks noChangeArrowheads="1"/>
        </xdr:cNvSpPr>
      </xdr:nvSpPr>
      <xdr:spPr bwMode="auto">
        <a:xfrm>
          <a:off x="3933825" y="885825"/>
          <a:ext cx="342900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INST.</a:t>
          </a:r>
        </a:p>
      </xdr:txBody>
    </xdr:sp>
    <xdr:clientData/>
  </xdr:twoCellAnchor>
  <xdr:twoCellAnchor>
    <xdr:from>
      <xdr:col>4</xdr:col>
      <xdr:colOff>457200</xdr:colOff>
      <xdr:row>47</xdr:row>
      <xdr:rowOff>161925</xdr:rowOff>
    </xdr:from>
    <xdr:to>
      <xdr:col>5</xdr:col>
      <xdr:colOff>219075</xdr:colOff>
      <xdr:row>47</xdr:row>
      <xdr:rowOff>161925</xdr:rowOff>
    </xdr:to>
    <xdr:sp macro="" textlink="">
      <xdr:nvSpPr>
        <xdr:cNvPr id="41228" name="Line 8">
          <a:extLst>
            <a:ext uri="{FF2B5EF4-FFF2-40B4-BE49-F238E27FC236}">
              <a16:creationId xmlns:a16="http://schemas.microsoft.com/office/drawing/2014/main" id="{5E4BCF00-6BC8-4263-B062-DC4BA1AF0C6E}"/>
            </a:ext>
          </a:extLst>
        </xdr:cNvPr>
        <xdr:cNvSpPr>
          <a:spLocks noChangeShapeType="1"/>
        </xdr:cNvSpPr>
      </xdr:nvSpPr>
      <xdr:spPr bwMode="auto">
        <a:xfrm>
          <a:off x="3333750" y="1020127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438150</xdr:colOff>
      <xdr:row>1</xdr:row>
      <xdr:rowOff>9525</xdr:rowOff>
    </xdr:from>
    <xdr:to>
      <xdr:col>7</xdr:col>
      <xdr:colOff>438150</xdr:colOff>
      <xdr:row>3</xdr:row>
      <xdr:rowOff>0</xdr:rowOff>
    </xdr:to>
    <xdr:sp macro="" textlink="">
      <xdr:nvSpPr>
        <xdr:cNvPr id="41229" name="Line 3">
          <a:extLst>
            <a:ext uri="{FF2B5EF4-FFF2-40B4-BE49-F238E27FC236}">
              <a16:creationId xmlns:a16="http://schemas.microsoft.com/office/drawing/2014/main" id="{437A3A8F-B986-4C13-9AA9-36D333DC4E13}"/>
            </a:ext>
          </a:extLst>
        </xdr:cNvPr>
        <xdr:cNvSpPr>
          <a:spLocks noChangeShapeType="1"/>
        </xdr:cNvSpPr>
      </xdr:nvSpPr>
      <xdr:spPr bwMode="auto">
        <a:xfrm>
          <a:off x="5762625" y="23812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N60"/>
  <sheetViews>
    <sheetView showGridLines="0" tabSelected="1" topLeftCell="A17" zoomScale="125" zoomScaleNormal="125" workbookViewId="0">
      <selection activeCell="I3" sqref="I3"/>
    </sheetView>
  </sheetViews>
  <sheetFormatPr baseColWidth="10" defaultColWidth="10" defaultRowHeight="13"/>
  <cols>
    <col min="1" max="1" width="23.5" style="2" customWidth="1"/>
    <col min="2" max="2" width="11.6640625" style="2" customWidth="1"/>
    <col min="3" max="4" width="9.33203125" style="2" customWidth="1"/>
    <col min="5" max="5" width="12" style="2" customWidth="1"/>
    <col min="6" max="6" width="10.1640625" style="2" customWidth="1"/>
    <col min="7" max="7" width="10.6640625" style="2" customWidth="1"/>
    <col min="8" max="8" width="10.83203125" style="2" customWidth="1"/>
    <col min="9" max="9" width="11.5" style="2" customWidth="1"/>
    <col min="10" max="13" width="10" style="2"/>
    <col min="14" max="14" width="66.83203125" style="2" customWidth="1"/>
    <col min="15" max="16384" width="10" style="2"/>
  </cols>
  <sheetData>
    <row r="1" spans="1:14" ht="18" customHeight="1">
      <c r="A1" s="49"/>
      <c r="B1" s="50"/>
      <c r="C1" s="50"/>
      <c r="D1" s="50"/>
      <c r="E1" s="125" t="s">
        <v>43</v>
      </c>
      <c r="F1" s="52" t="s">
        <v>40</v>
      </c>
      <c r="G1" s="47"/>
      <c r="H1" s="23"/>
      <c r="I1" s="133" t="s">
        <v>19</v>
      </c>
    </row>
    <row r="2" spans="1:14" ht="20" customHeight="1">
      <c r="A2" s="53" t="s">
        <v>1</v>
      </c>
      <c r="B2" s="53"/>
      <c r="C2" s="53"/>
      <c r="D2" s="53"/>
      <c r="E2" s="54"/>
      <c r="F2" s="54"/>
      <c r="G2" s="55" t="s">
        <v>2</v>
      </c>
      <c r="H2" s="56" t="s">
        <v>3</v>
      </c>
      <c r="I2" s="4"/>
      <c r="J2" s="12">
        <f>(1*1.03)</f>
        <v>1.03</v>
      </c>
      <c r="K2" s="5"/>
      <c r="L2" s="2" t="s">
        <v>16</v>
      </c>
    </row>
    <row r="3" spans="1:14" ht="17" customHeight="1">
      <c r="A3" s="57" t="s">
        <v>4</v>
      </c>
      <c r="B3" s="57"/>
      <c r="C3" s="57"/>
      <c r="D3" s="57"/>
      <c r="E3" s="57"/>
      <c r="F3" s="57"/>
      <c r="G3" s="58">
        <v>44377</v>
      </c>
      <c r="H3" s="59"/>
      <c r="I3" s="60">
        <f>+sdate+364</f>
        <v>44741</v>
      </c>
      <c r="J3" s="12">
        <f>(1*1.03)</f>
        <v>1.03</v>
      </c>
      <c r="K3" s="5"/>
      <c r="L3" s="2" t="s">
        <v>17</v>
      </c>
    </row>
    <row r="4" spans="1:14" ht="12.75" customHeight="1">
      <c r="A4" s="61" t="s">
        <v>45</v>
      </c>
      <c r="B4" s="20"/>
      <c r="C4" s="22"/>
      <c r="D4" s="22"/>
      <c r="E4" s="37"/>
      <c r="F4" s="62"/>
      <c r="G4" s="63" t="s">
        <v>29</v>
      </c>
      <c r="H4" s="64"/>
      <c r="I4" s="65"/>
    </row>
    <row r="5" spans="1:14" ht="38" customHeight="1">
      <c r="A5" s="66" t="s">
        <v>5</v>
      </c>
      <c r="B5" s="67" t="s">
        <v>6</v>
      </c>
      <c r="C5" s="69" t="s">
        <v>53</v>
      </c>
      <c r="D5" s="69" t="s">
        <v>49</v>
      </c>
      <c r="E5" s="68" t="s">
        <v>50</v>
      </c>
      <c r="F5" s="69"/>
      <c r="G5" s="70" t="s">
        <v>7</v>
      </c>
      <c r="H5" s="67" t="s">
        <v>8</v>
      </c>
      <c r="I5" s="70" t="s">
        <v>18</v>
      </c>
      <c r="J5" s="71" t="s">
        <v>14</v>
      </c>
      <c r="K5" s="138"/>
      <c r="L5" s="138" t="s">
        <v>46</v>
      </c>
      <c r="N5" s="143" t="s">
        <v>42</v>
      </c>
    </row>
    <row r="6" spans="1:14" ht="20" customHeight="1">
      <c r="A6" s="148" t="s">
        <v>55</v>
      </c>
      <c r="B6" s="144" t="s">
        <v>54</v>
      </c>
      <c r="C6" s="144">
        <v>9</v>
      </c>
      <c r="D6" s="144">
        <v>5</v>
      </c>
      <c r="E6" s="75">
        <v>12</v>
      </c>
      <c r="F6" s="72">
        <v>50000</v>
      </c>
      <c r="G6" s="48">
        <f>((D6/100)*F6)/C6*E6</f>
        <v>3333.333333333333</v>
      </c>
      <c r="H6" s="48">
        <f>G6*J6</f>
        <v>1153.333333333333</v>
      </c>
      <c r="I6" s="73">
        <f>G6+H6</f>
        <v>4486.6666666666661</v>
      </c>
      <c r="J6" s="74">
        <v>0.34599999999999997</v>
      </c>
      <c r="K6" s="138" t="s">
        <v>38</v>
      </c>
      <c r="L6" s="138" t="s">
        <v>47</v>
      </c>
      <c r="N6" s="141" t="s">
        <v>63</v>
      </c>
    </row>
    <row r="7" spans="1:14" ht="20" customHeight="1">
      <c r="A7" s="115"/>
      <c r="B7" s="145"/>
      <c r="C7" s="145"/>
      <c r="D7" s="145"/>
      <c r="E7" s="75">
        <v>12</v>
      </c>
      <c r="F7" s="72"/>
      <c r="G7" s="48"/>
      <c r="H7" s="48"/>
      <c r="I7" s="73"/>
      <c r="J7" s="74"/>
      <c r="K7" s="138"/>
      <c r="L7" s="138"/>
      <c r="N7" s="142" t="s">
        <v>64</v>
      </c>
    </row>
    <row r="8" spans="1:14" ht="20" customHeight="1">
      <c r="A8" s="115"/>
      <c r="B8" s="145"/>
      <c r="C8" s="145"/>
      <c r="D8" s="145"/>
      <c r="E8" s="75">
        <v>12</v>
      </c>
      <c r="F8" s="72"/>
      <c r="G8" s="48"/>
      <c r="H8" s="48"/>
      <c r="I8" s="73"/>
      <c r="J8" s="74"/>
      <c r="K8" s="138"/>
      <c r="L8" s="138"/>
      <c r="N8" s="142" t="s">
        <v>65</v>
      </c>
    </row>
    <row r="9" spans="1:14" ht="20" customHeight="1">
      <c r="A9" s="115"/>
      <c r="B9" s="145"/>
      <c r="C9" s="145"/>
      <c r="D9" s="145"/>
      <c r="E9" s="75">
        <v>12</v>
      </c>
      <c r="F9" s="72"/>
      <c r="G9" s="48"/>
      <c r="H9" s="48"/>
      <c r="I9" s="73"/>
      <c r="J9" s="74"/>
      <c r="K9" s="138"/>
      <c r="L9" s="138"/>
      <c r="N9" s="142" t="s">
        <v>66</v>
      </c>
    </row>
    <row r="10" spans="1:14" ht="20" customHeight="1">
      <c r="A10" s="115"/>
      <c r="B10" s="145"/>
      <c r="C10" s="145"/>
      <c r="D10" s="145"/>
      <c r="E10" s="75">
        <v>12</v>
      </c>
      <c r="F10" s="72"/>
      <c r="G10" s="48"/>
      <c r="H10" s="48"/>
      <c r="I10" s="73"/>
      <c r="J10" s="74"/>
      <c r="K10" s="138"/>
      <c r="L10" s="138"/>
      <c r="N10" s="142" t="s">
        <v>67</v>
      </c>
    </row>
    <row r="11" spans="1:14" ht="21.75" customHeight="1">
      <c r="A11" s="115"/>
      <c r="B11" s="145"/>
      <c r="C11" s="145"/>
      <c r="D11" s="145"/>
      <c r="E11" s="75">
        <v>12</v>
      </c>
      <c r="F11" s="72"/>
      <c r="G11" s="48"/>
      <c r="H11" s="48"/>
      <c r="I11" s="73"/>
      <c r="J11" s="74"/>
      <c r="K11" s="138"/>
      <c r="L11" s="138"/>
      <c r="N11" s="142" t="s">
        <v>41</v>
      </c>
    </row>
    <row r="12" spans="1:14" ht="27" customHeight="1">
      <c r="A12" s="115"/>
      <c r="B12" s="145"/>
      <c r="C12" s="145"/>
      <c r="D12" s="145"/>
      <c r="E12" s="75">
        <v>12</v>
      </c>
      <c r="F12" s="72"/>
      <c r="G12" s="48"/>
      <c r="H12" s="48"/>
      <c r="I12" s="73"/>
      <c r="J12" s="74"/>
      <c r="K12" s="138"/>
      <c r="L12" s="138"/>
      <c r="N12" s="142" t="s">
        <v>68</v>
      </c>
    </row>
    <row r="13" spans="1:14" ht="24.75" customHeight="1">
      <c r="A13" s="115"/>
      <c r="B13" s="145"/>
      <c r="C13" s="145"/>
      <c r="D13" s="145"/>
      <c r="E13" s="75">
        <v>12</v>
      </c>
      <c r="F13" s="72"/>
      <c r="G13" s="48"/>
      <c r="H13" s="48"/>
      <c r="I13" s="73"/>
      <c r="J13" s="74"/>
      <c r="K13" s="138"/>
      <c r="L13" s="138"/>
    </row>
    <row r="14" spans="1:14" ht="27.75" customHeight="1">
      <c r="A14" s="115"/>
      <c r="B14" s="145"/>
      <c r="C14" s="145"/>
      <c r="D14" s="145"/>
      <c r="E14" s="75">
        <v>12</v>
      </c>
      <c r="F14" s="72"/>
      <c r="G14" s="48"/>
      <c r="H14" s="48"/>
      <c r="I14" s="73"/>
      <c r="J14" s="74"/>
      <c r="K14" s="138"/>
      <c r="L14" s="138"/>
    </row>
    <row r="15" spans="1:14" ht="27.75" customHeight="1">
      <c r="A15" s="115"/>
      <c r="B15" s="145"/>
      <c r="C15" s="145"/>
      <c r="D15" s="145"/>
      <c r="E15" s="75">
        <v>12</v>
      </c>
      <c r="F15" s="72"/>
      <c r="G15" s="48"/>
      <c r="H15" s="48"/>
      <c r="I15" s="73"/>
      <c r="J15" s="74"/>
      <c r="K15" s="138"/>
      <c r="L15" s="138"/>
    </row>
    <row r="16" spans="1:14" ht="20" customHeight="1" thickBot="1">
      <c r="A16" s="115"/>
      <c r="B16" s="144"/>
      <c r="C16" s="144"/>
      <c r="D16" s="144"/>
      <c r="E16" s="75"/>
      <c r="F16" s="72"/>
      <c r="G16" s="48"/>
      <c r="H16" s="48"/>
      <c r="I16" s="73"/>
      <c r="J16" s="74"/>
      <c r="K16" s="138"/>
      <c r="L16" s="138"/>
    </row>
    <row r="17" spans="1:10" ht="20" customHeight="1" thickBot="1">
      <c r="A17" s="76"/>
      <c r="B17" s="77" t="s">
        <v>9</v>
      </c>
      <c r="C17" s="77"/>
      <c r="D17" s="77"/>
      <c r="E17" s="76"/>
      <c r="F17" s="78"/>
      <c r="G17" s="79">
        <f>SUM(G6:G16)</f>
        <v>3333.333333333333</v>
      </c>
      <c r="H17" s="79">
        <f>SUM(H6:H16)</f>
        <v>1153.333333333333</v>
      </c>
      <c r="I17" s="79">
        <f>SUM(I6:I16)</f>
        <v>4486.6666666666661</v>
      </c>
      <c r="J17" s="74"/>
    </row>
    <row r="18" spans="1:10" ht="19" customHeight="1">
      <c r="A18" s="80" t="s">
        <v>10</v>
      </c>
      <c r="B18" s="6"/>
      <c r="C18" s="6"/>
      <c r="D18" s="6"/>
      <c r="E18" s="6"/>
      <c r="F18" s="24"/>
      <c r="G18" s="24"/>
      <c r="H18" s="161" t="s">
        <v>59</v>
      </c>
      <c r="I18" s="167" t="s">
        <v>58</v>
      </c>
    </row>
    <row r="19" spans="1:10" ht="12" customHeight="1">
      <c r="A19" s="127"/>
      <c r="B19" s="127"/>
      <c r="C19" s="127"/>
      <c r="D19" s="127"/>
      <c r="E19" s="127"/>
      <c r="F19" s="128"/>
      <c r="G19" s="128"/>
      <c r="H19" s="155"/>
      <c r="I19" s="81"/>
    </row>
    <row r="20" spans="1:10" ht="13.5" customHeight="1">
      <c r="A20" s="18"/>
      <c r="B20" s="17" t="s">
        <v>0</v>
      </c>
      <c r="C20" s="17"/>
      <c r="D20" s="17"/>
      <c r="E20" s="18" t="s">
        <v>0</v>
      </c>
      <c r="F20" s="27"/>
      <c r="G20" s="27"/>
      <c r="H20" s="156"/>
      <c r="I20" s="82">
        <f>SUM(H18:H20)</f>
        <v>0</v>
      </c>
    </row>
    <row r="21" spans="1:10" ht="12" customHeight="1">
      <c r="A21" s="80" t="s">
        <v>30</v>
      </c>
      <c r="B21" s="7"/>
      <c r="C21" s="7"/>
      <c r="D21" s="7"/>
      <c r="E21" s="7"/>
      <c r="F21" s="175"/>
      <c r="G21" s="175"/>
      <c r="H21" s="162"/>
      <c r="I21" s="81"/>
      <c r="J21" s="14"/>
    </row>
    <row r="22" spans="1:10" ht="12" customHeight="1">
      <c r="A22" s="7"/>
      <c r="B22" s="7"/>
      <c r="C22" s="7"/>
      <c r="D22" s="7"/>
      <c r="E22" s="83"/>
      <c r="F22" s="174"/>
      <c r="G22" s="174"/>
      <c r="H22" s="153"/>
      <c r="I22" s="81"/>
      <c r="J22" s="14"/>
    </row>
    <row r="23" spans="1:10" ht="12" customHeight="1">
      <c r="A23" s="84"/>
      <c r="B23" s="7"/>
      <c r="C23" s="7"/>
      <c r="D23" s="7"/>
      <c r="E23" s="8"/>
      <c r="F23" s="174"/>
      <c r="G23" s="174"/>
      <c r="H23" s="153"/>
      <c r="I23" s="81"/>
    </row>
    <row r="24" spans="1:10" ht="15" customHeight="1">
      <c r="A24" s="18"/>
      <c r="B24" s="18"/>
      <c r="C24" s="18"/>
      <c r="D24" s="18"/>
      <c r="E24" s="18"/>
      <c r="F24" s="177"/>
      <c r="G24" s="177"/>
      <c r="H24" s="154"/>
      <c r="I24" s="82">
        <f>SUM(H21:H24)</f>
        <v>0</v>
      </c>
    </row>
    <row r="25" spans="1:10" ht="12" customHeight="1">
      <c r="A25" s="80" t="s">
        <v>31</v>
      </c>
      <c r="B25" s="7"/>
      <c r="C25" s="7"/>
      <c r="D25" s="7"/>
      <c r="E25" s="7"/>
      <c r="F25" s="175"/>
      <c r="G25" s="175"/>
      <c r="H25" s="163"/>
      <c r="I25" s="81"/>
    </row>
    <row r="26" spans="1:10" ht="12" customHeight="1">
      <c r="A26" s="2" t="s">
        <v>35</v>
      </c>
      <c r="B26" s="36"/>
      <c r="C26" s="36"/>
      <c r="D26" s="36"/>
      <c r="E26" s="7"/>
      <c r="F26" s="176"/>
      <c r="G26" s="176"/>
      <c r="H26" s="166"/>
      <c r="I26" s="81"/>
    </row>
    <row r="27" spans="1:10" ht="12.75" customHeight="1">
      <c r="A27" s="84"/>
      <c r="B27" s="85"/>
      <c r="C27" s="85"/>
      <c r="D27" s="85"/>
      <c r="E27" s="85"/>
      <c r="F27" s="116"/>
      <c r="G27" s="116"/>
      <c r="H27" s="157"/>
      <c r="I27" s="81"/>
    </row>
    <row r="28" spans="1:10" ht="12" customHeight="1">
      <c r="A28" s="117"/>
      <c r="B28" s="85"/>
      <c r="C28" s="85"/>
      <c r="D28" s="85"/>
      <c r="E28" s="85"/>
      <c r="F28" s="85"/>
      <c r="G28" s="85"/>
      <c r="H28" s="158"/>
      <c r="I28" s="81"/>
    </row>
    <row r="29" spans="1:10" ht="12" customHeight="1">
      <c r="A29" s="84"/>
      <c r="B29" s="87"/>
      <c r="C29" s="87"/>
      <c r="D29" s="87"/>
      <c r="E29" s="136"/>
      <c r="F29" s="178"/>
      <c r="G29" s="178"/>
      <c r="H29" s="158"/>
      <c r="I29" s="81"/>
    </row>
    <row r="30" spans="1:10" ht="12" customHeight="1">
      <c r="A30" s="84"/>
      <c r="B30" s="88"/>
      <c r="C30" s="88"/>
      <c r="D30" s="88"/>
      <c r="E30" s="136"/>
      <c r="F30" s="178"/>
      <c r="G30" s="178"/>
      <c r="H30" s="158"/>
      <c r="I30" s="81"/>
    </row>
    <row r="31" spans="1:10" ht="12" customHeight="1">
      <c r="A31" s="89"/>
      <c r="B31" s="90"/>
      <c r="C31" s="90"/>
      <c r="D31" s="90"/>
      <c r="E31" s="137"/>
      <c r="F31" s="177"/>
      <c r="G31" s="177"/>
      <c r="H31" s="159"/>
      <c r="I31" s="92">
        <f>SUM(H26:H31)</f>
        <v>0</v>
      </c>
    </row>
    <row r="32" spans="1:10" ht="12" customHeight="1">
      <c r="A32" s="80" t="s">
        <v>11</v>
      </c>
      <c r="B32" s="9"/>
      <c r="C32" s="9"/>
      <c r="D32" s="9"/>
      <c r="E32" s="9"/>
      <c r="F32" s="31"/>
      <c r="G32" s="31"/>
      <c r="H32" s="160"/>
      <c r="I32" s="93"/>
    </row>
    <row r="33" spans="1:13" ht="12" customHeight="1">
      <c r="A33" s="84"/>
      <c r="B33" s="126"/>
      <c r="C33" s="126"/>
      <c r="D33" s="126"/>
      <c r="E33" s="7"/>
      <c r="F33" s="25"/>
      <c r="G33" s="25"/>
      <c r="H33" s="153"/>
      <c r="I33" s="94">
        <f>SUM(H33)</f>
        <v>0</v>
      </c>
    </row>
    <row r="34" spans="1:13" ht="12" customHeight="1">
      <c r="A34" s="95"/>
      <c r="B34" s="96" t="s">
        <v>12</v>
      </c>
      <c r="C34" s="139"/>
      <c r="D34" s="139"/>
      <c r="E34" s="19"/>
      <c r="F34" s="33"/>
      <c r="G34" s="33"/>
      <c r="H34" s="164"/>
      <c r="I34" s="97">
        <f>H34</f>
        <v>0</v>
      </c>
    </row>
    <row r="35" spans="1:13" ht="12" customHeight="1">
      <c r="A35" s="98"/>
      <c r="B35" s="99" t="s">
        <v>13</v>
      </c>
      <c r="C35" s="107"/>
      <c r="D35" s="107"/>
      <c r="E35" s="18"/>
      <c r="F35" s="27"/>
      <c r="G35" s="27"/>
      <c r="H35" s="154"/>
      <c r="I35" s="92">
        <f>H35</f>
        <v>0</v>
      </c>
    </row>
    <row r="36" spans="1:13" ht="12" customHeight="1">
      <c r="A36" s="100" t="s">
        <v>32</v>
      </c>
      <c r="B36" s="21"/>
      <c r="C36" s="21"/>
      <c r="D36" s="21"/>
      <c r="E36" s="16"/>
      <c r="F36" s="175"/>
      <c r="G36" s="175"/>
      <c r="H36" s="165"/>
      <c r="I36" s="81"/>
    </row>
    <row r="37" spans="1:13" ht="12" customHeight="1">
      <c r="A37" s="84"/>
      <c r="B37" s="7"/>
      <c r="C37" s="7"/>
      <c r="D37" s="7"/>
      <c r="E37" s="10"/>
      <c r="F37" s="25"/>
      <c r="G37" s="25"/>
      <c r="H37" s="153"/>
      <c r="I37" s="81"/>
    </row>
    <row r="38" spans="1:13" ht="12" customHeight="1">
      <c r="A38" s="84"/>
      <c r="B38" s="130"/>
      <c r="C38" s="130"/>
      <c r="D38" s="130"/>
      <c r="E38" s="10"/>
      <c r="F38" s="25"/>
      <c r="G38" s="25"/>
      <c r="H38" s="153"/>
      <c r="I38" s="81"/>
    </row>
    <row r="39" spans="1:13" ht="12" customHeight="1">
      <c r="A39" s="84"/>
      <c r="B39" s="7"/>
      <c r="C39" s="7"/>
      <c r="D39" s="7"/>
      <c r="E39" s="10"/>
      <c r="F39" s="25"/>
      <c r="G39" s="25"/>
      <c r="H39" s="153"/>
      <c r="I39" s="81"/>
    </row>
    <row r="40" spans="1:13" ht="12" customHeight="1">
      <c r="A40" s="84"/>
      <c r="B40" s="7"/>
      <c r="C40" s="7"/>
      <c r="D40" s="7"/>
      <c r="E40" s="10"/>
      <c r="F40" s="25"/>
      <c r="G40" s="25"/>
      <c r="H40" s="153"/>
      <c r="I40" s="81"/>
    </row>
    <row r="41" spans="1:13" ht="12" customHeight="1">
      <c r="A41" s="84"/>
      <c r="B41" s="101"/>
      <c r="C41" s="101"/>
      <c r="D41" s="101"/>
      <c r="E41" s="10"/>
      <c r="F41" s="25"/>
      <c r="G41" s="25"/>
      <c r="H41" s="153"/>
      <c r="I41" s="81"/>
    </row>
    <row r="42" spans="1:13" ht="12" customHeight="1">
      <c r="A42" s="116"/>
      <c r="B42" s="101"/>
      <c r="C42" s="101"/>
      <c r="D42" s="101"/>
      <c r="E42" s="10"/>
      <c r="F42" s="174"/>
      <c r="G42" s="174"/>
      <c r="H42" s="153"/>
      <c r="I42" s="81"/>
    </row>
    <row r="43" spans="1:13" ht="12" customHeight="1">
      <c r="A43" s="116"/>
      <c r="B43" s="101"/>
      <c r="C43" s="101"/>
      <c r="D43" s="101"/>
      <c r="E43" s="10"/>
      <c r="F43" s="174"/>
      <c r="G43" s="174"/>
      <c r="H43" s="153"/>
      <c r="I43" s="81"/>
    </row>
    <row r="44" spans="1:13" ht="12" customHeight="1">
      <c r="A44" s="116"/>
      <c r="B44" s="101"/>
      <c r="C44" s="101"/>
      <c r="D44" s="101"/>
      <c r="E44" s="10"/>
      <c r="F44" s="25"/>
      <c r="G44" s="25"/>
      <c r="H44" s="153"/>
      <c r="I44" s="81"/>
    </row>
    <row r="45" spans="1:13" ht="12" customHeight="1">
      <c r="A45" s="116"/>
      <c r="B45" s="102"/>
      <c r="C45" s="102"/>
      <c r="D45" s="102"/>
      <c r="E45" s="15"/>
      <c r="F45" s="27"/>
      <c r="G45" s="27"/>
      <c r="H45" s="153"/>
      <c r="I45" s="92">
        <f>SUM(H36:H45)</f>
        <v>0</v>
      </c>
    </row>
    <row r="46" spans="1:13" ht="18" customHeight="1" thickBot="1">
      <c r="A46" s="103"/>
      <c r="B46" s="22"/>
      <c r="C46" s="140"/>
      <c r="D46" s="140"/>
      <c r="E46" s="15"/>
      <c r="F46" s="104"/>
      <c r="G46" s="15"/>
      <c r="H46" s="171"/>
      <c r="I46" s="105"/>
      <c r="J46" s="13"/>
      <c r="K46" s="13"/>
      <c r="L46" s="13"/>
      <c r="M46" s="13"/>
    </row>
    <row r="47" spans="1:13" ht="22.5" customHeight="1" thickTop="1" thickBot="1">
      <c r="A47" s="106" t="s">
        <v>33</v>
      </c>
      <c r="B47" s="107"/>
      <c r="C47" s="107"/>
      <c r="D47" s="107"/>
      <c r="E47" s="108"/>
      <c r="F47" s="108"/>
      <c r="G47" s="108"/>
      <c r="H47" s="109" t="s">
        <v>15</v>
      </c>
      <c r="I47" s="110">
        <f>SUM(I17,I20,I24,I31,I33,I34,I35,,I45)</f>
        <v>4486.6666666666661</v>
      </c>
    </row>
    <row r="48" spans="1:13" ht="15" customHeight="1" thickTop="1">
      <c r="A48" s="80"/>
      <c r="B48" s="80"/>
      <c r="C48" s="80"/>
      <c r="D48" s="80"/>
      <c r="E48" s="80"/>
      <c r="F48" s="111"/>
      <c r="G48" s="80"/>
      <c r="H48" s="80"/>
      <c r="I48" s="112"/>
    </row>
    <row r="49" spans="1:12" ht="11.25" customHeight="1">
      <c r="A49" s="113"/>
      <c r="B49" s="1"/>
      <c r="C49" s="1"/>
      <c r="D49" s="1"/>
      <c r="E49" s="1"/>
      <c r="F49" s="1"/>
      <c r="G49" s="1"/>
      <c r="H49" s="1"/>
      <c r="I49" s="11" t="s">
        <v>0</v>
      </c>
    </row>
    <row r="50" spans="1:12">
      <c r="A50" s="50"/>
      <c r="B50" s="50"/>
      <c r="C50" s="50"/>
      <c r="D50" s="50"/>
      <c r="E50" s="50"/>
      <c r="F50" s="50"/>
      <c r="G50" s="50"/>
      <c r="H50" s="50"/>
      <c r="I50" s="50"/>
    </row>
    <row r="51" spans="1:12">
      <c r="A51" s="50"/>
      <c r="B51" s="50"/>
      <c r="C51" s="50"/>
      <c r="D51" s="50"/>
      <c r="E51" s="50"/>
      <c r="F51" s="50"/>
      <c r="G51" s="50"/>
      <c r="H51" s="50"/>
      <c r="I51" s="50"/>
      <c r="J51" s="122"/>
    </row>
    <row r="52" spans="1:12" ht="13.5" customHeight="1">
      <c r="A52" s="50"/>
      <c r="B52" s="50"/>
      <c r="C52" s="50"/>
      <c r="D52" s="50"/>
      <c r="E52" s="50"/>
      <c r="F52" s="123"/>
      <c r="G52" s="50"/>
      <c r="H52" s="50"/>
      <c r="I52" s="50"/>
    </row>
    <row r="53" spans="1:12">
      <c r="A53" s="50"/>
      <c r="G53" s="50"/>
      <c r="H53" s="50"/>
      <c r="I53" s="50"/>
    </row>
    <row r="54" spans="1:12">
      <c r="A54" s="50"/>
      <c r="G54" s="50"/>
      <c r="H54" s="50"/>
      <c r="I54" s="50"/>
    </row>
    <row r="55" spans="1:12">
      <c r="A55" s="50"/>
      <c r="G55" s="50"/>
      <c r="H55" s="50"/>
      <c r="I55" s="50"/>
    </row>
    <row r="56" spans="1:12">
      <c r="A56" s="50"/>
      <c r="G56" s="50"/>
      <c r="H56" s="50"/>
      <c r="I56" s="50"/>
      <c r="K56" s="13"/>
      <c r="L56" s="13"/>
    </row>
    <row r="57" spans="1:12">
      <c r="A57" s="50"/>
      <c r="G57" s="50"/>
      <c r="H57" s="50"/>
      <c r="I57" s="50"/>
    </row>
    <row r="58" spans="1:12">
      <c r="G58" s="50"/>
      <c r="I58" s="50"/>
    </row>
    <row r="59" spans="1:12">
      <c r="G59" s="50"/>
      <c r="I59" s="13"/>
    </row>
    <row r="60" spans="1:12">
      <c r="G60" s="50"/>
    </row>
  </sheetData>
  <mergeCells count="12">
    <mergeCell ref="F21:G21"/>
    <mergeCell ref="F22:G22"/>
    <mergeCell ref="F23:G23"/>
    <mergeCell ref="F24:G24"/>
    <mergeCell ref="F25:G25"/>
    <mergeCell ref="F43:G43"/>
    <mergeCell ref="F36:G36"/>
    <mergeCell ref="F42:G42"/>
    <mergeCell ref="F26:G26"/>
    <mergeCell ref="F31:G31"/>
    <mergeCell ref="F29:G29"/>
    <mergeCell ref="F30:G30"/>
  </mergeCells>
  <phoneticPr fontId="11" type="noConversion"/>
  <printOptions verticalCentered="1" gridLinesSet="0"/>
  <pageMargins left="0.5" right="0.5" top="0.25" bottom="0.25" header="0" footer="0"/>
  <pageSetup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opLeftCell="A31" zoomScale="125" zoomScaleNormal="125" workbookViewId="0">
      <selection activeCell="J7" sqref="J7"/>
    </sheetView>
  </sheetViews>
  <sheetFormatPr baseColWidth="10" defaultColWidth="10" defaultRowHeight="13"/>
  <cols>
    <col min="1" max="1" width="23.5" style="2" customWidth="1"/>
    <col min="2" max="4" width="9.33203125" style="2" customWidth="1"/>
    <col min="5" max="5" width="11" style="2" customWidth="1"/>
    <col min="6" max="6" width="10.1640625" style="2" customWidth="1"/>
    <col min="7" max="7" width="10.6640625" style="2" customWidth="1"/>
    <col min="8" max="8" width="10.83203125" style="2" customWidth="1"/>
    <col min="9" max="9" width="11.5" style="2" customWidth="1"/>
    <col min="10" max="13" width="10" style="2"/>
    <col min="14" max="14" width="65.5" style="2" customWidth="1"/>
    <col min="15" max="16384" width="10" style="2"/>
  </cols>
  <sheetData>
    <row r="1" spans="1:14" ht="18" customHeight="1">
      <c r="A1" s="49"/>
      <c r="B1" s="50"/>
      <c r="C1" s="50"/>
      <c r="D1" s="50"/>
      <c r="E1" s="51" t="s">
        <v>44</v>
      </c>
      <c r="F1" s="52" t="str">
        <f>+FIRSTBUD!F1</f>
        <v>name</v>
      </c>
      <c r="G1" s="47"/>
      <c r="H1" s="23"/>
      <c r="I1" s="132" t="s">
        <v>36</v>
      </c>
    </row>
    <row r="2" spans="1:14" ht="20" customHeight="1">
      <c r="A2" s="53" t="s">
        <v>34</v>
      </c>
      <c r="B2" s="53"/>
      <c r="C2" s="53"/>
      <c r="D2" s="53"/>
      <c r="E2" s="54"/>
      <c r="F2" s="54"/>
      <c r="G2" s="55" t="s">
        <v>2</v>
      </c>
      <c r="H2" s="56" t="s">
        <v>3</v>
      </c>
      <c r="I2" s="4"/>
      <c r="L2" s="12">
        <f>(1*1.03)</f>
        <v>1.03</v>
      </c>
      <c r="M2" s="2" t="s">
        <v>16</v>
      </c>
    </row>
    <row r="3" spans="1:14" ht="17" customHeight="1">
      <c r="A3" s="57" t="s">
        <v>4</v>
      </c>
      <c r="B3" s="57"/>
      <c r="C3" s="57"/>
      <c r="D3" s="57"/>
      <c r="E3" s="57"/>
      <c r="F3" s="57"/>
      <c r="G3" s="58">
        <f>+FIRSTBUD!I3+1</f>
        <v>44742</v>
      </c>
      <c r="H3" s="59"/>
      <c r="I3" s="60">
        <f>+G3+183</f>
        <v>44925</v>
      </c>
      <c r="L3" s="12">
        <f>(1*1.03)</f>
        <v>1.03</v>
      </c>
      <c r="M3" s="2" t="s">
        <v>17</v>
      </c>
    </row>
    <row r="4" spans="1:14" ht="12.75" customHeight="1">
      <c r="A4" s="61" t="s">
        <v>45</v>
      </c>
      <c r="B4" s="20"/>
      <c r="C4" s="22"/>
      <c r="D4" s="22"/>
      <c r="E4" s="37"/>
      <c r="F4" s="62"/>
      <c r="G4" s="63" t="s">
        <v>29</v>
      </c>
      <c r="H4" s="64"/>
      <c r="I4" s="65"/>
    </row>
    <row r="5" spans="1:14" ht="42" customHeight="1">
      <c r="A5" s="66" t="s">
        <v>5</v>
      </c>
      <c r="B5" s="67" t="s">
        <v>6</v>
      </c>
      <c r="C5" s="69" t="s">
        <v>53</v>
      </c>
      <c r="D5" s="69" t="s">
        <v>49</v>
      </c>
      <c r="E5" s="68" t="s">
        <v>50</v>
      </c>
      <c r="F5" s="69"/>
      <c r="G5" s="70" t="s">
        <v>7</v>
      </c>
      <c r="H5" s="67" t="s">
        <v>8</v>
      </c>
      <c r="I5" s="70" t="s">
        <v>18</v>
      </c>
      <c r="J5" s="71" t="s">
        <v>14</v>
      </c>
      <c r="K5" s="138"/>
      <c r="L5" s="138" t="s">
        <v>46</v>
      </c>
      <c r="N5" s="143" t="s">
        <v>42</v>
      </c>
    </row>
    <row r="6" spans="1:14" ht="20" customHeight="1">
      <c r="A6" s="115" t="str">
        <f>+FIRSTBUD!A6</f>
        <v>Example</v>
      </c>
      <c r="B6" s="146" t="str">
        <f>FIRSTBUD!B6</f>
        <v>Co-I</v>
      </c>
      <c r="C6" s="146">
        <f>FIRSTBUD!C6</f>
        <v>9</v>
      </c>
      <c r="D6" s="146">
        <v>5</v>
      </c>
      <c r="E6" s="75">
        <v>6</v>
      </c>
      <c r="F6" s="72">
        <f>FIRSTBUD!F6*1.03</f>
        <v>51500</v>
      </c>
      <c r="G6" s="48">
        <f>((D6/100)*(F6/C6))*E6</f>
        <v>1716.666666666667</v>
      </c>
      <c r="H6" s="48">
        <f t="shared" ref="H6" si="0">G6*J6</f>
        <v>593.9666666666667</v>
      </c>
      <c r="I6" s="73">
        <f>G6+H6</f>
        <v>2310.6333333333337</v>
      </c>
      <c r="J6" s="74">
        <v>0.34599999999999997</v>
      </c>
      <c r="K6" s="138" t="s">
        <v>38</v>
      </c>
      <c r="L6" s="138" t="s">
        <v>47</v>
      </c>
      <c r="N6" s="141" t="s">
        <v>63</v>
      </c>
    </row>
    <row r="7" spans="1:14" ht="20" customHeight="1">
      <c r="A7" s="115">
        <f>+FIRSTBUD!A7</f>
        <v>0</v>
      </c>
      <c r="B7" s="146">
        <f>FIRSTBUD!B7</f>
        <v>0</v>
      </c>
      <c r="C7" s="146"/>
      <c r="D7" s="146"/>
      <c r="E7" s="75">
        <v>6</v>
      </c>
      <c r="F7" s="72">
        <f>FIRSTBUD!F7*1.03</f>
        <v>0</v>
      </c>
      <c r="G7" s="48"/>
      <c r="H7" s="48"/>
      <c r="I7" s="73"/>
      <c r="J7" s="74"/>
      <c r="K7" s="138"/>
      <c r="L7" s="138"/>
      <c r="N7" s="142" t="s">
        <v>64</v>
      </c>
    </row>
    <row r="8" spans="1:14" ht="20" customHeight="1">
      <c r="A8" s="115">
        <f>+FIRSTBUD!A8</f>
        <v>0</v>
      </c>
      <c r="B8" s="146">
        <f>FIRSTBUD!B8</f>
        <v>0</v>
      </c>
      <c r="C8" s="146"/>
      <c r="D8" s="146"/>
      <c r="E8" s="75">
        <v>6</v>
      </c>
      <c r="F8" s="72">
        <f>FIRSTBUD!F8*1.03</f>
        <v>0</v>
      </c>
      <c r="G8" s="48"/>
      <c r="H8" s="48"/>
      <c r="I8" s="73"/>
      <c r="J8" s="74"/>
      <c r="K8" s="138"/>
      <c r="L8" s="138"/>
      <c r="N8" s="142" t="s">
        <v>65</v>
      </c>
    </row>
    <row r="9" spans="1:14" ht="20" customHeight="1">
      <c r="A9" s="115">
        <f>+FIRSTBUD!A9</f>
        <v>0</v>
      </c>
      <c r="B9" s="146">
        <f>FIRSTBUD!B9</f>
        <v>0</v>
      </c>
      <c r="C9" s="146"/>
      <c r="D9" s="146"/>
      <c r="E9" s="75">
        <v>6</v>
      </c>
      <c r="F9" s="72">
        <f>FIRSTBUD!F9*1.03</f>
        <v>0</v>
      </c>
      <c r="G9" s="48"/>
      <c r="H9" s="48"/>
      <c r="I9" s="73"/>
      <c r="J9" s="74"/>
      <c r="K9" s="138"/>
      <c r="L9" s="138"/>
      <c r="N9" s="142" t="s">
        <v>66</v>
      </c>
    </row>
    <row r="10" spans="1:14" ht="20" customHeight="1">
      <c r="A10" s="115">
        <f>+FIRSTBUD!A10</f>
        <v>0</v>
      </c>
      <c r="B10" s="146">
        <f>FIRSTBUD!B10</f>
        <v>0</v>
      </c>
      <c r="C10" s="146"/>
      <c r="D10" s="146"/>
      <c r="E10" s="75">
        <v>6</v>
      </c>
      <c r="F10" s="72">
        <f>FIRSTBUD!F10*1.03</f>
        <v>0</v>
      </c>
      <c r="G10" s="48"/>
      <c r="H10" s="48"/>
      <c r="I10" s="73"/>
      <c r="J10" s="74"/>
      <c r="K10" s="138"/>
      <c r="L10" s="138"/>
      <c r="N10" s="142" t="s">
        <v>67</v>
      </c>
    </row>
    <row r="11" spans="1:14" ht="20" customHeight="1">
      <c r="A11" s="115">
        <f>+FIRSTBUD!A11</f>
        <v>0</v>
      </c>
      <c r="B11" s="146">
        <f>FIRSTBUD!B11</f>
        <v>0</v>
      </c>
      <c r="C11" s="146"/>
      <c r="D11" s="146"/>
      <c r="E11" s="75">
        <v>6</v>
      </c>
      <c r="F11" s="72">
        <f>FIRSTBUD!F11*1.03</f>
        <v>0</v>
      </c>
      <c r="G11" s="48"/>
      <c r="H11" s="48"/>
      <c r="I11" s="73"/>
      <c r="J11" s="74"/>
      <c r="K11" s="138"/>
      <c r="L11" s="138"/>
      <c r="N11" s="142" t="s">
        <v>41</v>
      </c>
    </row>
    <row r="12" spans="1:14" ht="20" customHeight="1">
      <c r="A12" s="115">
        <f>+FIRSTBUD!A12</f>
        <v>0</v>
      </c>
      <c r="B12" s="146">
        <f>FIRSTBUD!B12</f>
        <v>0</v>
      </c>
      <c r="C12" s="146"/>
      <c r="D12" s="146"/>
      <c r="E12" s="75">
        <v>6</v>
      </c>
      <c r="F12" s="72">
        <f>FIRSTBUD!F12*1.03</f>
        <v>0</v>
      </c>
      <c r="G12" s="48"/>
      <c r="H12" s="48"/>
      <c r="I12" s="73"/>
      <c r="J12" s="74"/>
      <c r="K12" s="138"/>
      <c r="L12" s="138"/>
      <c r="N12" s="142" t="s">
        <v>68</v>
      </c>
    </row>
    <row r="13" spans="1:14" ht="20" customHeight="1">
      <c r="A13" s="115">
        <f>+FIRSTBUD!A13</f>
        <v>0</v>
      </c>
      <c r="B13" s="146">
        <f>FIRSTBUD!B13</f>
        <v>0</v>
      </c>
      <c r="C13" s="146"/>
      <c r="D13" s="146"/>
      <c r="E13" s="75">
        <v>6</v>
      </c>
      <c r="F13" s="72">
        <f>FIRSTBUD!F13*1.03</f>
        <v>0</v>
      </c>
      <c r="G13" s="48"/>
      <c r="H13" s="48"/>
      <c r="I13" s="73"/>
      <c r="J13" s="74"/>
      <c r="K13" s="138"/>
      <c r="L13" s="138"/>
    </row>
    <row r="14" spans="1:14" ht="20" customHeight="1">
      <c r="A14" s="115">
        <f>+FIRSTBUD!A14</f>
        <v>0</v>
      </c>
      <c r="B14" s="146">
        <f>FIRSTBUD!B14</f>
        <v>0</v>
      </c>
      <c r="C14" s="146"/>
      <c r="D14" s="146"/>
      <c r="E14" s="75">
        <v>6</v>
      </c>
      <c r="F14" s="72">
        <f>FIRSTBUD!F14*1.03</f>
        <v>0</v>
      </c>
      <c r="G14" s="48"/>
      <c r="H14" s="48"/>
      <c r="I14" s="73"/>
      <c r="J14" s="74"/>
      <c r="K14" s="138"/>
      <c r="L14" s="138"/>
    </row>
    <row r="15" spans="1:14" ht="20" customHeight="1">
      <c r="A15" s="115">
        <f>+FIRSTBUD!A15</f>
        <v>0</v>
      </c>
      <c r="B15" s="146">
        <f>FIRSTBUD!B15</f>
        <v>0</v>
      </c>
      <c r="C15" s="146"/>
      <c r="D15" s="146"/>
      <c r="E15" s="75">
        <v>6</v>
      </c>
      <c r="F15" s="72">
        <f>FIRSTBUD!F15*1.03</f>
        <v>0</v>
      </c>
      <c r="G15" s="48"/>
      <c r="H15" s="48"/>
      <c r="I15" s="73"/>
      <c r="J15" s="74"/>
      <c r="K15" s="138"/>
      <c r="L15" s="138"/>
    </row>
    <row r="16" spans="1:14" ht="20" customHeight="1">
      <c r="A16" s="115">
        <f>+FIRSTBUD!A16</f>
        <v>0</v>
      </c>
      <c r="B16" s="146">
        <f>FIRSTBUD!B16</f>
        <v>0</v>
      </c>
      <c r="C16" s="146"/>
      <c r="D16" s="145"/>
      <c r="E16" s="75">
        <v>6</v>
      </c>
      <c r="F16" s="72">
        <f>FIRSTBUD!F16*1.03</f>
        <v>0</v>
      </c>
      <c r="G16" s="48"/>
      <c r="H16" s="48"/>
      <c r="I16" s="73"/>
      <c r="J16" s="74"/>
      <c r="K16" s="138"/>
      <c r="L16" s="138"/>
    </row>
    <row r="17" spans="1:12" ht="20" customHeight="1" thickBot="1">
      <c r="A17" s="115"/>
      <c r="B17" s="144"/>
      <c r="C17" s="144"/>
      <c r="D17" s="144"/>
      <c r="E17" s="75"/>
      <c r="F17" s="72"/>
      <c r="G17" s="48"/>
      <c r="H17" s="48"/>
      <c r="I17" s="73"/>
      <c r="J17" s="74"/>
      <c r="K17" s="138"/>
      <c r="L17" s="138"/>
    </row>
    <row r="18" spans="1:12" ht="20" customHeight="1" thickBot="1">
      <c r="A18" s="76"/>
      <c r="B18" s="77" t="s">
        <v>9</v>
      </c>
      <c r="C18" s="77"/>
      <c r="D18" s="77"/>
      <c r="E18" s="76"/>
      <c r="F18" s="78"/>
      <c r="G18" s="79">
        <f>SUM(G6:G17)</f>
        <v>1716.666666666667</v>
      </c>
      <c r="H18" s="79">
        <f>SUM(H6:H17)</f>
        <v>593.9666666666667</v>
      </c>
      <c r="I18" s="79">
        <f>SUM(I6:I17)</f>
        <v>2310.6333333333337</v>
      </c>
      <c r="J18" s="74"/>
    </row>
    <row r="19" spans="1:12" ht="12" customHeight="1">
      <c r="A19" s="80" t="s">
        <v>10</v>
      </c>
      <c r="B19" s="6"/>
      <c r="C19" s="6"/>
      <c r="D19" s="6"/>
      <c r="E19" s="6"/>
      <c r="F19" s="24"/>
      <c r="G19" s="24"/>
      <c r="H19" s="168" t="s">
        <v>59</v>
      </c>
      <c r="I19" s="167" t="s">
        <v>58</v>
      </c>
    </row>
    <row r="20" spans="1:12" ht="12" customHeight="1">
      <c r="A20" s="7"/>
      <c r="B20" s="7"/>
      <c r="C20" s="7"/>
      <c r="D20" s="7"/>
      <c r="E20" s="7"/>
      <c r="F20" s="25"/>
      <c r="G20" s="25"/>
      <c r="H20" s="26"/>
      <c r="I20" s="81"/>
    </row>
    <row r="21" spans="1:12" ht="13.5" customHeight="1">
      <c r="A21" s="18" t="s">
        <v>0</v>
      </c>
      <c r="B21" s="17" t="s">
        <v>0</v>
      </c>
      <c r="C21" s="17"/>
      <c r="D21" s="17"/>
      <c r="E21" s="18" t="s">
        <v>0</v>
      </c>
      <c r="F21" s="27"/>
      <c r="G21" s="27"/>
      <c r="H21" s="28"/>
      <c r="I21" s="82">
        <f>SUM(H19:H21)</f>
        <v>0</v>
      </c>
    </row>
    <row r="22" spans="1:12" ht="12" customHeight="1">
      <c r="A22" s="80" t="s">
        <v>30</v>
      </c>
      <c r="B22" s="7"/>
      <c r="C22" s="7"/>
      <c r="D22" s="7"/>
      <c r="E22" s="7"/>
      <c r="F22" s="175"/>
      <c r="G22" s="175"/>
      <c r="H22" s="26"/>
      <c r="I22" s="81"/>
      <c r="J22" s="14"/>
    </row>
    <row r="23" spans="1:12" ht="12" customHeight="1">
      <c r="A23" s="7"/>
      <c r="B23" s="7"/>
      <c r="C23" s="7"/>
      <c r="D23" s="7"/>
      <c r="E23" s="83"/>
      <c r="F23" s="174"/>
      <c r="G23" s="174"/>
      <c r="H23" s="26"/>
      <c r="I23" s="81"/>
      <c r="J23" s="14"/>
    </row>
    <row r="24" spans="1:12" ht="12" customHeight="1">
      <c r="A24" s="84"/>
      <c r="B24" s="7"/>
      <c r="C24" s="7"/>
      <c r="D24" s="7"/>
      <c r="E24" s="8"/>
      <c r="F24" s="174"/>
      <c r="G24" s="174"/>
      <c r="H24" s="26"/>
      <c r="I24" s="81"/>
    </row>
    <row r="25" spans="1:12" ht="15" customHeight="1">
      <c r="A25" s="18"/>
      <c r="B25" s="18"/>
      <c r="C25" s="18"/>
      <c r="D25" s="18"/>
      <c r="E25" s="18"/>
      <c r="F25" s="177"/>
      <c r="G25" s="177"/>
      <c r="H25" s="28"/>
      <c r="I25" s="82">
        <f>SUM(H22:H25)</f>
        <v>0</v>
      </c>
    </row>
    <row r="26" spans="1:12" ht="12" customHeight="1">
      <c r="A26" s="80" t="s">
        <v>31</v>
      </c>
      <c r="B26" s="7"/>
      <c r="C26" s="7"/>
      <c r="D26" s="7"/>
      <c r="E26" s="7"/>
      <c r="F26" s="175"/>
      <c r="G26" s="175"/>
      <c r="H26" s="29"/>
      <c r="I26" s="81"/>
    </row>
    <row r="27" spans="1:12" ht="12" customHeight="1">
      <c r="A27" s="84"/>
      <c r="B27" s="36"/>
      <c r="C27" s="36"/>
      <c r="D27" s="36"/>
      <c r="E27" s="7"/>
      <c r="F27" s="176"/>
      <c r="G27" s="176"/>
      <c r="H27" s="30"/>
      <c r="I27" s="81"/>
    </row>
    <row r="28" spans="1:12" ht="12.75" customHeight="1">
      <c r="A28" s="84"/>
      <c r="B28" s="85"/>
      <c r="C28" s="85"/>
      <c r="D28" s="85"/>
      <c r="E28" s="85"/>
      <c r="F28" s="116"/>
      <c r="G28" s="116"/>
      <c r="H28" s="118"/>
      <c r="I28" s="81"/>
    </row>
    <row r="29" spans="1:12" ht="12" customHeight="1">
      <c r="A29" s="117"/>
      <c r="B29" s="85"/>
      <c r="C29" s="85"/>
      <c r="D29" s="85"/>
      <c r="E29" s="85"/>
      <c r="F29" s="85"/>
      <c r="G29" s="85"/>
      <c r="H29" s="86"/>
      <c r="I29" s="81"/>
    </row>
    <row r="30" spans="1:12" ht="12" customHeight="1">
      <c r="A30" s="84"/>
      <c r="B30" s="87"/>
      <c r="C30" s="87"/>
      <c r="D30" s="87"/>
      <c r="E30" s="136"/>
      <c r="F30" s="178"/>
      <c r="G30" s="178"/>
      <c r="H30" s="86"/>
      <c r="I30" s="81"/>
    </row>
    <row r="31" spans="1:12" ht="12" customHeight="1">
      <c r="A31" s="84"/>
      <c r="B31" s="88"/>
      <c r="C31" s="88"/>
      <c r="D31" s="88"/>
      <c r="E31" s="136"/>
      <c r="F31" s="178"/>
      <c r="G31" s="178"/>
      <c r="H31" s="86"/>
      <c r="I31" s="81"/>
    </row>
    <row r="32" spans="1:12" ht="12" customHeight="1">
      <c r="A32" s="89"/>
      <c r="B32" s="90"/>
      <c r="C32" s="90"/>
      <c r="D32" s="90"/>
      <c r="E32" s="137"/>
      <c r="F32" s="177"/>
      <c r="G32" s="177"/>
      <c r="H32" s="91"/>
      <c r="I32" s="92">
        <f>SUM(H26:H32)</f>
        <v>0</v>
      </c>
    </row>
    <row r="33" spans="1:9" ht="12" customHeight="1">
      <c r="A33" s="80" t="s">
        <v>11</v>
      </c>
      <c r="B33" s="9"/>
      <c r="C33" s="9"/>
      <c r="D33" s="9"/>
      <c r="E33" s="9"/>
      <c r="F33" s="31"/>
      <c r="G33" s="31"/>
      <c r="H33" s="32"/>
      <c r="I33" s="93"/>
    </row>
    <row r="34" spans="1:9" ht="12" customHeight="1">
      <c r="A34" s="84"/>
      <c r="B34" s="7"/>
      <c r="C34" s="7"/>
      <c r="D34" s="7"/>
      <c r="E34" s="7"/>
      <c r="F34" s="25"/>
      <c r="G34" s="25"/>
      <c r="H34" s="26"/>
      <c r="I34" s="94">
        <f>SUM(H33:H34)</f>
        <v>0</v>
      </c>
    </row>
    <row r="35" spans="1:9" ht="12" customHeight="1">
      <c r="A35" s="95"/>
      <c r="B35" s="96" t="s">
        <v>12</v>
      </c>
      <c r="C35" s="139"/>
      <c r="D35" s="139"/>
      <c r="E35" s="19"/>
      <c r="F35" s="33"/>
      <c r="G35" s="33"/>
      <c r="H35" s="34"/>
      <c r="I35" s="97">
        <f>H35</f>
        <v>0</v>
      </c>
    </row>
    <row r="36" spans="1:9" ht="12" customHeight="1">
      <c r="A36" s="98"/>
      <c r="B36" s="99" t="s">
        <v>13</v>
      </c>
      <c r="C36" s="107"/>
      <c r="D36" s="107"/>
      <c r="E36" s="18"/>
      <c r="F36" s="27"/>
      <c r="G36" s="27"/>
      <c r="H36" s="28"/>
      <c r="I36" s="92">
        <f>H36</f>
        <v>0</v>
      </c>
    </row>
    <row r="37" spans="1:9" ht="12" customHeight="1">
      <c r="A37" s="100" t="s">
        <v>32</v>
      </c>
      <c r="B37" s="21"/>
      <c r="C37" s="21"/>
      <c r="D37" s="21"/>
      <c r="E37" s="16"/>
      <c r="F37" s="175"/>
      <c r="G37" s="175"/>
      <c r="H37" s="35"/>
      <c r="I37" s="81"/>
    </row>
    <row r="38" spans="1:9" ht="12" customHeight="1">
      <c r="A38" s="84"/>
      <c r="B38" s="7"/>
      <c r="C38" s="7"/>
      <c r="D38" s="7"/>
      <c r="E38" s="10"/>
      <c r="F38" s="25"/>
      <c r="G38" s="25"/>
      <c r="H38" s="26"/>
      <c r="I38" s="81"/>
    </row>
    <row r="39" spans="1:9" ht="12" customHeight="1">
      <c r="A39" s="84"/>
      <c r="B39" s="131"/>
      <c r="C39" s="131"/>
      <c r="D39" s="131"/>
      <c r="E39" s="84"/>
      <c r="F39" s="25"/>
      <c r="G39" s="25"/>
      <c r="H39" s="26"/>
      <c r="I39" s="81"/>
    </row>
    <row r="40" spans="1:9" ht="12" customHeight="1">
      <c r="A40" s="84"/>
      <c r="B40" s="7"/>
      <c r="C40" s="7"/>
      <c r="D40" s="7"/>
      <c r="E40" s="10"/>
      <c r="F40" s="25"/>
      <c r="G40" s="25"/>
      <c r="H40" s="26"/>
      <c r="I40" s="81"/>
    </row>
    <row r="41" spans="1:9" ht="12" customHeight="1">
      <c r="A41" s="84"/>
      <c r="B41" s="7"/>
      <c r="C41" s="7"/>
      <c r="D41" s="7"/>
      <c r="E41" s="10"/>
      <c r="F41" s="25"/>
      <c r="G41" s="25"/>
      <c r="H41" s="26"/>
      <c r="I41" s="81"/>
    </row>
    <row r="42" spans="1:9" ht="12" customHeight="1">
      <c r="A42" s="84"/>
      <c r="B42" s="101"/>
      <c r="C42" s="101"/>
      <c r="D42" s="101"/>
      <c r="E42" s="10"/>
      <c r="F42" s="25"/>
      <c r="G42" s="25"/>
      <c r="H42" s="26"/>
      <c r="I42" s="81"/>
    </row>
    <row r="43" spans="1:9" ht="12" customHeight="1">
      <c r="A43" s="84"/>
      <c r="B43" s="101"/>
      <c r="C43" s="101"/>
      <c r="D43" s="101"/>
      <c r="E43" s="10"/>
      <c r="F43" s="174"/>
      <c r="G43" s="174"/>
      <c r="H43" s="26"/>
      <c r="I43" s="81"/>
    </row>
    <row r="44" spans="1:9" ht="12" customHeight="1">
      <c r="A44" s="84"/>
      <c r="B44" s="101"/>
      <c r="C44" s="101"/>
      <c r="D44" s="101"/>
      <c r="E44" s="10"/>
      <c r="F44" s="174"/>
      <c r="G44" s="174"/>
      <c r="H44" s="26"/>
      <c r="I44" s="81"/>
    </row>
    <row r="45" spans="1:9" ht="12" customHeight="1">
      <c r="A45" s="116"/>
      <c r="B45" s="101"/>
      <c r="C45" s="101"/>
      <c r="D45" s="101"/>
      <c r="E45" s="10"/>
      <c r="F45" s="25"/>
      <c r="G45" s="25"/>
      <c r="H45" s="26"/>
      <c r="I45" s="81"/>
    </row>
    <row r="46" spans="1:9" ht="12" customHeight="1" thickBot="1">
      <c r="A46" s="116"/>
      <c r="B46" s="102"/>
      <c r="C46" s="102"/>
      <c r="D46" s="102"/>
      <c r="E46" s="15"/>
      <c r="F46" s="27"/>
      <c r="G46" s="27"/>
      <c r="H46" s="26"/>
      <c r="I46" s="92">
        <f>SUM(H37:H46)</f>
        <v>0</v>
      </c>
    </row>
    <row r="47" spans="1:9" ht="22.5" customHeight="1" thickTop="1" thickBot="1">
      <c r="A47" s="170" t="s">
        <v>33</v>
      </c>
      <c r="B47" s="107"/>
      <c r="C47" s="107"/>
      <c r="D47" s="107"/>
      <c r="E47" s="108"/>
      <c r="F47" s="108"/>
      <c r="G47" s="108"/>
      <c r="H47" s="169" t="s">
        <v>15</v>
      </c>
      <c r="I47" s="110">
        <f>SUM(I18,I21,I25,I32,I34,I35,I36,I46)</f>
        <v>2310.6333333333337</v>
      </c>
    </row>
    <row r="48" spans="1:9" ht="15" customHeight="1" thickTop="1">
      <c r="A48" s="80"/>
      <c r="B48" s="80"/>
      <c r="C48" s="80"/>
      <c r="D48" s="80"/>
      <c r="E48" s="80"/>
      <c r="F48" s="111"/>
      <c r="G48" s="80"/>
      <c r="H48" s="80"/>
      <c r="I48" s="112"/>
    </row>
    <row r="49" spans="1:9" ht="11.25" customHeight="1">
      <c r="A49" s="113"/>
      <c r="B49" s="1"/>
      <c r="C49" s="1"/>
      <c r="D49" s="1"/>
      <c r="E49" s="1"/>
      <c r="F49" s="1"/>
      <c r="G49" s="1"/>
      <c r="H49" s="1"/>
      <c r="I49" s="11" t="s">
        <v>0</v>
      </c>
    </row>
    <row r="50" spans="1:9">
      <c r="A50" s="50"/>
      <c r="B50" s="50"/>
      <c r="C50" s="50"/>
      <c r="D50" s="50"/>
      <c r="E50" s="50"/>
      <c r="F50" s="50"/>
      <c r="G50" s="50"/>
      <c r="H50" s="50"/>
      <c r="I50" s="50"/>
    </row>
    <row r="51" spans="1:9">
      <c r="A51" s="50"/>
      <c r="B51" s="50"/>
      <c r="C51" s="50"/>
      <c r="D51" s="50"/>
      <c r="E51" s="50"/>
      <c r="F51" s="50"/>
      <c r="G51" s="50"/>
      <c r="H51" s="50"/>
      <c r="I51" s="50"/>
    </row>
    <row r="52" spans="1:9">
      <c r="A52" s="50"/>
      <c r="B52" s="50"/>
      <c r="C52" s="50"/>
      <c r="D52" s="50"/>
      <c r="E52" s="50"/>
      <c r="F52" s="50"/>
      <c r="G52" s="50"/>
      <c r="H52" s="50"/>
      <c r="I52" s="50"/>
    </row>
    <row r="53" spans="1:9">
      <c r="A53" s="50"/>
      <c r="B53" s="50"/>
      <c r="C53" s="50"/>
      <c r="D53" s="50"/>
      <c r="E53" s="50"/>
      <c r="F53" s="123"/>
      <c r="G53" s="114"/>
      <c r="H53" s="114"/>
      <c r="I53" s="114"/>
    </row>
    <row r="54" spans="1:9">
      <c r="A54" s="50"/>
      <c r="G54" s="114"/>
      <c r="H54" s="114"/>
      <c r="I54" s="114"/>
    </row>
    <row r="55" spans="1:9">
      <c r="A55" s="50"/>
      <c r="G55" s="114"/>
      <c r="H55" s="114"/>
      <c r="I55" s="114"/>
    </row>
    <row r="56" spans="1:9">
      <c r="A56" s="50"/>
      <c r="G56" s="114"/>
      <c r="H56" s="114"/>
      <c r="I56" s="114"/>
    </row>
    <row r="57" spans="1:9">
      <c r="A57" s="50"/>
      <c r="G57" s="114"/>
      <c r="H57" s="114"/>
      <c r="I57" s="114"/>
    </row>
    <row r="58" spans="1:9">
      <c r="A58" s="50"/>
      <c r="G58" s="114"/>
      <c r="H58" s="114"/>
      <c r="I58" s="114"/>
    </row>
    <row r="61" spans="1:9">
      <c r="I61" s="13"/>
    </row>
  </sheetData>
  <mergeCells count="12">
    <mergeCell ref="F44:G44"/>
    <mergeCell ref="F22:G22"/>
    <mergeCell ref="F23:G23"/>
    <mergeCell ref="F24:G24"/>
    <mergeCell ref="F25:G25"/>
    <mergeCell ref="F26:G26"/>
    <mergeCell ref="F30:G30"/>
    <mergeCell ref="F43:G43"/>
    <mergeCell ref="F27:G27"/>
    <mergeCell ref="F31:G31"/>
    <mergeCell ref="F32:G32"/>
    <mergeCell ref="F37:G37"/>
  </mergeCell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2"/>
  <sheetViews>
    <sheetView zoomScale="150" zoomScaleNormal="150" workbookViewId="0">
      <selection activeCell="B8" sqref="B8"/>
    </sheetView>
  </sheetViews>
  <sheetFormatPr baseColWidth="10" defaultColWidth="8.83203125" defaultRowHeight="14"/>
  <cols>
    <col min="1" max="1" width="22.1640625" customWidth="1"/>
    <col min="2" max="2" width="11.1640625" customWidth="1"/>
    <col min="3" max="4" width="11" customWidth="1"/>
    <col min="5" max="5" width="9.6640625" customWidth="1"/>
    <col min="6" max="6" width="10.5" customWidth="1"/>
    <col min="7" max="7" width="11" customWidth="1"/>
  </cols>
  <sheetData>
    <row r="1" spans="1:11" ht="18.75" customHeight="1">
      <c r="A1" s="179" t="s">
        <v>51</v>
      </c>
      <c r="B1" s="179"/>
      <c r="C1" s="179"/>
      <c r="D1" s="179"/>
      <c r="E1" s="179"/>
      <c r="F1" s="179"/>
      <c r="G1" s="179"/>
      <c r="H1" s="179"/>
      <c r="K1" s="41"/>
    </row>
    <row r="2" spans="1:11" ht="14.25" customHeight="1">
      <c r="A2" s="38"/>
      <c r="B2" s="38"/>
      <c r="C2" s="38"/>
      <c r="D2" s="38"/>
      <c r="E2" s="38"/>
      <c r="F2" s="38"/>
      <c r="G2" s="121"/>
      <c r="H2" s="38"/>
    </row>
    <row r="3" spans="1:11" ht="15">
      <c r="A3" s="52" t="s">
        <v>48</v>
      </c>
      <c r="B3" s="39"/>
      <c r="C3" s="39"/>
      <c r="D3" s="39"/>
      <c r="E3" s="39"/>
      <c r="F3" s="39"/>
      <c r="G3" s="39"/>
      <c r="H3" s="39"/>
    </row>
    <row r="4" spans="1:11" ht="15">
      <c r="A4" s="39" t="s">
        <v>37</v>
      </c>
      <c r="B4" s="39"/>
      <c r="C4" s="39"/>
      <c r="D4" s="39"/>
      <c r="E4" s="39"/>
      <c r="F4" s="39"/>
      <c r="G4" s="39"/>
      <c r="H4" s="39"/>
    </row>
    <row r="5" spans="1:11" ht="15">
      <c r="A5" s="39"/>
      <c r="B5" s="150"/>
      <c r="C5" s="150" t="s">
        <v>56</v>
      </c>
      <c r="D5" s="39"/>
      <c r="E5" s="39"/>
      <c r="F5" s="39"/>
      <c r="G5" s="39"/>
      <c r="H5" s="39"/>
    </row>
    <row r="6" spans="1:11" ht="15">
      <c r="A6" s="39"/>
      <c r="B6" s="150" t="s">
        <v>19</v>
      </c>
      <c r="C6" s="150" t="s">
        <v>20</v>
      </c>
      <c r="D6" s="40"/>
      <c r="E6" s="40"/>
      <c r="F6" s="40"/>
      <c r="H6" s="39"/>
    </row>
    <row r="7" spans="1:11" ht="15">
      <c r="A7" s="39" t="s">
        <v>21</v>
      </c>
      <c r="B7" s="39"/>
      <c r="C7" s="39"/>
      <c r="D7" s="39"/>
      <c r="E7" s="39"/>
      <c r="F7" s="39"/>
      <c r="G7" s="39"/>
      <c r="H7" s="39"/>
    </row>
    <row r="8" spans="1:11" ht="15">
      <c r="A8" s="39"/>
      <c r="B8" s="41">
        <f>+FIRSTBUD!G6</f>
        <v>3333.333333333333</v>
      </c>
      <c r="C8" s="41">
        <f>'2nd year - 6 months'!G6</f>
        <v>1716.666666666667</v>
      </c>
      <c r="D8" s="41"/>
      <c r="E8" s="149"/>
      <c r="F8" s="41"/>
      <c r="G8" s="41"/>
      <c r="H8" s="39"/>
    </row>
    <row r="9" spans="1:11" ht="15">
      <c r="A9" s="39"/>
      <c r="B9" s="41">
        <f>+FIRSTBUD!G7</f>
        <v>0</v>
      </c>
      <c r="C9" s="41">
        <f>'2nd year - 6 months'!G7</f>
        <v>0</v>
      </c>
      <c r="D9" s="41"/>
      <c r="E9" s="41"/>
      <c r="F9" s="41"/>
      <c r="G9" s="41"/>
      <c r="H9" s="39"/>
    </row>
    <row r="10" spans="1:11" ht="15">
      <c r="A10" s="39"/>
      <c r="B10" s="41">
        <f>+FIRSTBUD!G8</f>
        <v>0</v>
      </c>
      <c r="C10" s="41">
        <f>'2nd year - 6 months'!G8</f>
        <v>0</v>
      </c>
      <c r="D10" s="41"/>
      <c r="E10" s="41"/>
      <c r="F10" s="41"/>
      <c r="G10" s="41"/>
      <c r="H10" s="39"/>
    </row>
    <row r="11" spans="1:11" ht="15">
      <c r="A11" s="39"/>
      <c r="B11" s="41">
        <f>+FIRSTBUD!G9</f>
        <v>0</v>
      </c>
      <c r="C11" s="41">
        <f>'2nd year - 6 months'!G9</f>
        <v>0</v>
      </c>
      <c r="D11" s="41"/>
      <c r="E11" s="41"/>
      <c r="F11" s="41"/>
      <c r="G11" s="41"/>
      <c r="H11" s="39"/>
    </row>
    <row r="12" spans="1:11" ht="15">
      <c r="A12" s="39"/>
      <c r="B12" s="41">
        <f>+FIRSTBUD!G10</f>
        <v>0</v>
      </c>
      <c r="C12" s="41">
        <f>'2nd year - 6 months'!G10</f>
        <v>0</v>
      </c>
      <c r="D12" s="41"/>
      <c r="E12" s="41"/>
      <c r="F12" s="41"/>
      <c r="G12" s="41"/>
      <c r="H12" s="39"/>
    </row>
    <row r="13" spans="1:11" ht="15">
      <c r="A13" s="39"/>
      <c r="B13" s="41">
        <f>+FIRSTBUD!G11</f>
        <v>0</v>
      </c>
      <c r="C13" s="41">
        <f>'2nd year - 6 months'!G11</f>
        <v>0</v>
      </c>
      <c r="D13" s="41"/>
      <c r="E13" s="41"/>
      <c r="F13" s="41"/>
      <c r="G13" s="41"/>
      <c r="H13" s="39"/>
    </row>
    <row r="14" spans="1:11" ht="15">
      <c r="A14" s="39"/>
      <c r="B14" s="41">
        <f>+FIRSTBUD!G12</f>
        <v>0</v>
      </c>
      <c r="C14" s="41">
        <f>'2nd year - 6 months'!G12</f>
        <v>0</v>
      </c>
      <c r="D14" s="41"/>
      <c r="E14" s="41"/>
      <c r="F14" s="41"/>
      <c r="G14" s="41"/>
      <c r="H14" s="39"/>
    </row>
    <row r="15" spans="1:11" ht="15">
      <c r="A15" s="39"/>
      <c r="B15" s="41">
        <f>+FIRSTBUD!G13</f>
        <v>0</v>
      </c>
      <c r="C15" s="41">
        <f>'2nd year - 6 months'!G13</f>
        <v>0</v>
      </c>
      <c r="D15" s="41"/>
      <c r="E15" s="41"/>
      <c r="F15" s="41"/>
      <c r="G15" s="41"/>
      <c r="H15" s="39"/>
    </row>
    <row r="16" spans="1:11" ht="15">
      <c r="A16" s="39"/>
      <c r="B16" s="41">
        <f>+FIRSTBUD!G14</f>
        <v>0</v>
      </c>
      <c r="C16" s="41">
        <f>'2nd year - 6 months'!G14</f>
        <v>0</v>
      </c>
      <c r="D16" s="41"/>
      <c r="E16" s="41"/>
      <c r="F16" s="41"/>
      <c r="H16" s="39"/>
    </row>
    <row r="17" spans="1:8" ht="15">
      <c r="A17" s="39"/>
      <c r="B17" s="41">
        <f>+FIRSTBUD!G15</f>
        <v>0</v>
      </c>
      <c r="C17" s="41">
        <f>'2nd year - 6 months'!G15</f>
        <v>0</v>
      </c>
      <c r="D17" s="41"/>
      <c r="E17" s="41"/>
      <c r="F17" s="41"/>
      <c r="G17" s="41"/>
      <c r="H17" s="39"/>
    </row>
    <row r="18" spans="1:8" ht="15">
      <c r="A18" s="39"/>
      <c r="B18" s="41"/>
      <c r="C18" s="41"/>
      <c r="D18" s="41"/>
      <c r="E18" s="41"/>
      <c r="F18" s="41"/>
      <c r="G18" s="41"/>
      <c r="H18" s="39"/>
    </row>
    <row r="19" spans="1:8" ht="15">
      <c r="A19" s="39" t="s">
        <v>22</v>
      </c>
      <c r="B19" s="41"/>
      <c r="C19" s="41"/>
      <c r="D19" s="41"/>
      <c r="E19" s="41"/>
      <c r="F19" s="41"/>
      <c r="G19" s="41"/>
      <c r="H19" s="39"/>
    </row>
    <row r="20" spans="1:8" ht="15">
      <c r="A20" s="39"/>
      <c r="B20" s="41">
        <f>FIRSTBUD!H6</f>
        <v>1153.333333333333</v>
      </c>
      <c r="C20" s="41">
        <f>+'2nd year - 6 months'!H6</f>
        <v>593.9666666666667</v>
      </c>
      <c r="D20" s="41"/>
      <c r="E20" s="41"/>
      <c r="F20" s="41"/>
      <c r="G20" s="41"/>
      <c r="H20" s="39"/>
    </row>
    <row r="21" spans="1:8" ht="15">
      <c r="A21" s="39"/>
      <c r="B21" s="41">
        <f>FIRSTBUD!H7</f>
        <v>0</v>
      </c>
      <c r="C21" s="41">
        <f>+'2nd year - 6 months'!H7</f>
        <v>0</v>
      </c>
      <c r="D21" s="41"/>
      <c r="E21" s="41"/>
      <c r="F21" s="41"/>
      <c r="G21" s="41"/>
      <c r="H21" s="39"/>
    </row>
    <row r="22" spans="1:8" ht="15">
      <c r="A22" s="39"/>
      <c r="B22" s="41">
        <f>FIRSTBUD!H8</f>
        <v>0</v>
      </c>
      <c r="C22" s="41">
        <f>+'2nd year - 6 months'!H8</f>
        <v>0</v>
      </c>
      <c r="D22" s="41"/>
      <c r="E22" s="41"/>
      <c r="F22" s="41"/>
      <c r="G22" s="41"/>
      <c r="H22" s="39"/>
    </row>
    <row r="23" spans="1:8" ht="15">
      <c r="A23" s="39"/>
      <c r="B23" s="41">
        <f>FIRSTBUD!H9</f>
        <v>0</v>
      </c>
      <c r="C23" s="41">
        <f>+'2nd year - 6 months'!H9</f>
        <v>0</v>
      </c>
      <c r="D23" s="41"/>
      <c r="E23" s="41"/>
      <c r="F23" s="41"/>
      <c r="G23" s="41"/>
      <c r="H23" s="39"/>
    </row>
    <row r="24" spans="1:8" ht="15">
      <c r="A24" s="39"/>
      <c r="B24" s="41">
        <f>FIRSTBUD!H10</f>
        <v>0</v>
      </c>
      <c r="C24" s="41">
        <f>+'2nd year - 6 months'!H10</f>
        <v>0</v>
      </c>
      <c r="D24" s="41"/>
      <c r="E24" s="41"/>
      <c r="F24" s="41"/>
      <c r="G24" s="41"/>
      <c r="H24" s="39"/>
    </row>
    <row r="25" spans="1:8" ht="15">
      <c r="A25" s="39"/>
      <c r="B25" s="41">
        <f>FIRSTBUD!H11</f>
        <v>0</v>
      </c>
      <c r="C25" s="41">
        <f>+'2nd year - 6 months'!H11</f>
        <v>0</v>
      </c>
      <c r="D25" s="41"/>
      <c r="E25" s="41"/>
      <c r="F25" s="41"/>
      <c r="G25" s="41"/>
      <c r="H25" s="39"/>
    </row>
    <row r="26" spans="1:8" ht="15">
      <c r="A26" s="39"/>
      <c r="B26" s="41">
        <f>FIRSTBUD!H12</f>
        <v>0</v>
      </c>
      <c r="C26" s="41">
        <f>+'2nd year - 6 months'!H12</f>
        <v>0</v>
      </c>
      <c r="D26" s="41"/>
      <c r="E26" s="41"/>
      <c r="F26" s="41"/>
      <c r="G26" s="41"/>
      <c r="H26" s="39"/>
    </row>
    <row r="27" spans="1:8" ht="15">
      <c r="A27" s="39"/>
      <c r="B27" s="41">
        <f>FIRSTBUD!H13</f>
        <v>0</v>
      </c>
      <c r="C27" s="41">
        <f>+'2nd year - 6 months'!H13</f>
        <v>0</v>
      </c>
      <c r="D27" s="41"/>
      <c r="E27" s="41"/>
      <c r="F27" s="41"/>
      <c r="G27" s="41"/>
      <c r="H27" s="39"/>
    </row>
    <row r="28" spans="1:8" ht="15">
      <c r="A28" s="39"/>
      <c r="B28" s="41">
        <f>FIRSTBUD!H14</f>
        <v>0</v>
      </c>
      <c r="C28" s="41">
        <f>+'2nd year - 6 months'!H14</f>
        <v>0</v>
      </c>
      <c r="D28" s="41"/>
      <c r="E28" s="41"/>
      <c r="F28" s="41"/>
      <c r="G28" s="41"/>
      <c r="H28" s="39"/>
    </row>
    <row r="29" spans="1:8" ht="15">
      <c r="A29" s="39"/>
      <c r="B29" s="41">
        <f>FIRSTBUD!H15</f>
        <v>0</v>
      </c>
      <c r="C29" s="41">
        <f>+'2nd year - 6 months'!H15</f>
        <v>0</v>
      </c>
      <c r="D29" s="41"/>
      <c r="E29" s="41"/>
      <c r="F29" s="41"/>
      <c r="G29" s="41"/>
      <c r="H29" s="39"/>
    </row>
    <row r="30" spans="1:8" ht="15">
      <c r="A30" s="39"/>
      <c r="B30" s="41">
        <f>FIRSTBUD!H16</f>
        <v>0</v>
      </c>
      <c r="C30" s="41">
        <f>+'2nd year - 6 months'!H16</f>
        <v>0</v>
      </c>
      <c r="D30" s="41"/>
      <c r="E30" s="41"/>
      <c r="F30" s="41"/>
      <c r="G30" s="41"/>
      <c r="H30" s="39"/>
    </row>
    <row r="31" spans="1:8" ht="15">
      <c r="A31" s="39"/>
      <c r="B31" s="41"/>
      <c r="C31" s="41"/>
      <c r="D31" s="41"/>
      <c r="E31" s="41"/>
      <c r="F31" s="41"/>
      <c r="G31" s="41"/>
      <c r="H31" s="39"/>
    </row>
    <row r="32" spans="1:8" ht="15">
      <c r="A32" s="42" t="s">
        <v>23</v>
      </c>
      <c r="B32" s="43">
        <f>SUM(B8:B31)</f>
        <v>4486.6666666666661</v>
      </c>
      <c r="C32" s="43">
        <f>SUM(C8:C31)</f>
        <v>2310.6333333333337</v>
      </c>
      <c r="E32" s="43" t="s">
        <v>57</v>
      </c>
      <c r="F32" s="43"/>
      <c r="G32" s="41">
        <f>B32+C32</f>
        <v>6797.2999999999993</v>
      </c>
      <c r="H32" s="151" t="s">
        <v>39</v>
      </c>
    </row>
    <row r="33" spans="1:8" ht="15">
      <c r="A33" s="42"/>
      <c r="B33" s="43"/>
      <c r="C33" s="43"/>
      <c r="D33" s="43"/>
      <c r="E33" s="43"/>
      <c r="F33" s="43"/>
      <c r="G33" s="43"/>
      <c r="H33" s="39"/>
    </row>
    <row r="34" spans="1:8" ht="15">
      <c r="A34" s="39" t="s">
        <v>24</v>
      </c>
      <c r="B34" s="41">
        <f>FIRSTBUD!I20</f>
        <v>0</v>
      </c>
      <c r="C34" s="41">
        <f>'2nd year - 6 months'!I21</f>
        <v>0</v>
      </c>
      <c r="D34" s="41"/>
      <c r="E34" s="41"/>
      <c r="F34" s="41"/>
      <c r="G34" s="41"/>
      <c r="H34" s="39"/>
    </row>
    <row r="35" spans="1:8" ht="15">
      <c r="A35" s="39" t="s">
        <v>25</v>
      </c>
      <c r="B35" s="41">
        <f>FIRSTBUD!I24</f>
        <v>0</v>
      </c>
      <c r="C35" s="41">
        <f>'2nd year - 6 months'!I25</f>
        <v>0</v>
      </c>
      <c r="D35" s="41"/>
      <c r="E35" s="41"/>
      <c r="F35" s="41"/>
      <c r="G35" s="41"/>
      <c r="H35" s="39"/>
    </row>
    <row r="36" spans="1:8" ht="15">
      <c r="A36" s="39" t="s">
        <v>26</v>
      </c>
      <c r="B36" s="41">
        <f>FIRSTBUD!I31</f>
        <v>0</v>
      </c>
      <c r="C36" s="41">
        <f>'2nd year - 6 months'!I32</f>
        <v>0</v>
      </c>
      <c r="D36" s="41"/>
      <c r="E36" s="41"/>
      <c r="F36" s="41"/>
      <c r="G36" s="41"/>
      <c r="H36" s="39"/>
    </row>
    <row r="37" spans="1:8" ht="15">
      <c r="A37" s="39" t="s">
        <v>27</v>
      </c>
      <c r="B37" s="41">
        <f>FIRSTBUD!I33</f>
        <v>0</v>
      </c>
      <c r="C37" s="41">
        <f>'2nd year - 6 months'!I34</f>
        <v>0</v>
      </c>
      <c r="D37" s="41"/>
      <c r="E37" s="41"/>
      <c r="F37" s="41"/>
      <c r="G37" s="41"/>
      <c r="H37" s="39"/>
    </row>
    <row r="38" spans="1:8" ht="15">
      <c r="A38" s="39" t="s">
        <v>60</v>
      </c>
      <c r="B38" s="172">
        <f>FIRSTBUD!I34</f>
        <v>0</v>
      </c>
      <c r="C38" s="173">
        <f>'2nd year - 6 months'!I35</f>
        <v>0</v>
      </c>
      <c r="D38" s="41"/>
      <c r="E38" s="41"/>
      <c r="F38" s="41"/>
      <c r="G38" s="41"/>
      <c r="H38" s="39"/>
    </row>
    <row r="39" spans="1:8" ht="15">
      <c r="A39" s="39" t="s">
        <v>61</v>
      </c>
      <c r="B39" s="41">
        <f>FIRSTBUD!I35</f>
        <v>0</v>
      </c>
      <c r="C39" s="41">
        <f>'2nd year - 6 months'!I36</f>
        <v>0</v>
      </c>
      <c r="D39" s="41"/>
      <c r="E39" s="41"/>
      <c r="F39" s="41"/>
      <c r="G39" s="45"/>
      <c r="H39" s="39"/>
    </row>
    <row r="40" spans="1:8" ht="15">
      <c r="A40" s="39" t="s">
        <v>62</v>
      </c>
      <c r="B40" s="41">
        <f>FIRSTBUD!I45</f>
        <v>0</v>
      </c>
      <c r="C40" s="41">
        <f>'2nd year - 6 months'!I46</f>
        <v>0</v>
      </c>
      <c r="D40" s="43"/>
      <c r="E40" s="43"/>
      <c r="F40" s="43"/>
      <c r="G40" s="39"/>
      <c r="H40" s="39"/>
    </row>
    <row r="41" spans="1:8" ht="15">
      <c r="A41" s="44"/>
      <c r="B41" s="45"/>
      <c r="C41" s="45"/>
      <c r="D41" s="45"/>
      <c r="E41" s="45"/>
      <c r="F41" s="45"/>
      <c r="G41" s="45"/>
      <c r="H41" s="39"/>
    </row>
    <row r="42" spans="1:8" ht="15">
      <c r="A42" s="42" t="s">
        <v>28</v>
      </c>
      <c r="B42" s="43">
        <f>SUM(B32:B41)</f>
        <v>4486.6666666666661</v>
      </c>
      <c r="C42" s="43">
        <f>SUM(C32:C41)</f>
        <v>2310.6333333333337</v>
      </c>
      <c r="D42" s="43"/>
      <c r="E42" s="43"/>
      <c r="F42" s="152" t="s">
        <v>52</v>
      </c>
      <c r="G42" s="120">
        <f>SUM(B42:F42)</f>
        <v>6797.2999999999993</v>
      </c>
      <c r="H42" s="147" t="s">
        <v>69</v>
      </c>
    </row>
    <row r="43" spans="1:8" ht="15">
      <c r="H43" s="39"/>
    </row>
    <row r="44" spans="1:8" ht="15">
      <c r="A44" s="39"/>
      <c r="B44" s="41"/>
      <c r="C44" s="41"/>
      <c r="D44" s="41"/>
      <c r="E44" s="41"/>
      <c r="F44" s="41"/>
      <c r="G44" s="41"/>
      <c r="H44" s="39"/>
    </row>
    <row r="45" spans="1:8" ht="15">
      <c r="A45" s="39"/>
      <c r="B45" s="41"/>
      <c r="C45" s="41"/>
      <c r="D45" s="41"/>
      <c r="E45" s="41"/>
      <c r="F45" s="41"/>
      <c r="G45" s="41"/>
      <c r="H45" s="39"/>
    </row>
    <row r="46" spans="1:8" ht="15">
      <c r="A46" s="39"/>
      <c r="B46" s="41"/>
      <c r="C46" s="41"/>
      <c r="D46" s="41"/>
      <c r="E46" s="41"/>
      <c r="F46" s="41"/>
      <c r="G46" s="41"/>
      <c r="H46" s="39"/>
    </row>
    <row r="47" spans="1:8" ht="15">
      <c r="A47" s="42"/>
      <c r="B47" s="43"/>
      <c r="C47" s="43"/>
      <c r="D47" s="43"/>
      <c r="E47" s="43"/>
      <c r="F47" s="43"/>
      <c r="G47" s="43"/>
      <c r="H47" s="39"/>
    </row>
    <row r="48" spans="1:8" ht="15">
      <c r="A48" s="39"/>
      <c r="B48" s="46"/>
      <c r="C48" s="46"/>
      <c r="D48" s="46"/>
      <c r="E48" s="46"/>
      <c r="F48" s="46"/>
      <c r="G48" s="46"/>
      <c r="H48" s="39"/>
    </row>
    <row r="49" spans="1:8" ht="15">
      <c r="A49" s="39"/>
      <c r="B49" s="41"/>
      <c r="C49" s="41"/>
      <c r="D49" s="41"/>
      <c r="E49" s="41"/>
      <c r="F49" s="41"/>
      <c r="G49" s="43"/>
      <c r="H49" s="39"/>
    </row>
    <row r="50" spans="1:8" ht="15">
      <c r="A50" s="39"/>
    </row>
    <row r="51" spans="1:8" ht="15">
      <c r="A51" s="42"/>
      <c r="B51" s="43"/>
      <c r="C51" s="43"/>
      <c r="D51" s="43"/>
      <c r="E51" s="43"/>
      <c r="F51" s="43"/>
    </row>
    <row r="52" spans="1:8" ht="15">
      <c r="A52" s="39"/>
    </row>
    <row r="53" spans="1:8" ht="15">
      <c r="A53" s="42"/>
      <c r="D53" s="129"/>
      <c r="E53" s="119"/>
      <c r="F53" s="134"/>
      <c r="G53" s="135"/>
    </row>
    <row r="54" spans="1:8" ht="15">
      <c r="A54" s="39"/>
      <c r="B54" s="41"/>
      <c r="C54" s="41"/>
      <c r="D54" s="41"/>
      <c r="E54" s="41"/>
      <c r="F54" s="41"/>
      <c r="G54" s="41"/>
    </row>
    <row r="55" spans="1:8" ht="15">
      <c r="A55" s="39"/>
      <c r="B55" s="41"/>
      <c r="C55" s="41"/>
      <c r="D55" s="41"/>
      <c r="E55" s="41"/>
      <c r="F55" s="41"/>
      <c r="G55" s="41"/>
    </row>
    <row r="56" spans="1:8" ht="15">
      <c r="A56" s="39"/>
      <c r="B56" s="41"/>
      <c r="C56" s="41"/>
      <c r="D56" s="41"/>
      <c r="E56" s="41"/>
      <c r="F56" s="41"/>
      <c r="G56" s="41"/>
    </row>
    <row r="57" spans="1:8" ht="15">
      <c r="G57" s="41"/>
    </row>
    <row r="58" spans="1:8" ht="15">
      <c r="G58" s="41"/>
    </row>
    <row r="63" spans="1:8">
      <c r="A63" s="3"/>
    </row>
    <row r="64" spans="1:8">
      <c r="A64" s="3"/>
    </row>
    <row r="66" spans="1:4">
      <c r="A66" s="3"/>
    </row>
    <row r="70" spans="1:4">
      <c r="B70" s="124"/>
      <c r="C70" s="124"/>
      <c r="D70" s="124"/>
    </row>
    <row r="71" spans="1:4">
      <c r="A71" s="3"/>
      <c r="B71" s="124"/>
      <c r="C71" s="124"/>
      <c r="D71" s="124"/>
    </row>
    <row r="72" spans="1:4">
      <c r="B72" s="124"/>
      <c r="C72" s="124"/>
      <c r="D72" s="124"/>
    </row>
  </sheetData>
  <mergeCells count="1">
    <mergeCell ref="A1:H1"/>
  </mergeCells>
  <phoneticPr fontId="11" type="noConversion"/>
  <conditionalFormatting sqref="G32">
    <cfRule type="cellIs" dxfId="0" priority="1" operator="greaterThan">
      <formula>0.25*$G$42</formula>
    </cfRule>
  </conditionalFormatting>
  <pageMargins left="0.75" right="0.75" top="0.78" bottom="0.8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9B4D406E6C240868A4EAF84D49DD8" ma:contentTypeVersion="13" ma:contentTypeDescription="Create a new document." ma:contentTypeScope="" ma:versionID="5099f56a3066040e2953f264930c2490">
  <xsd:schema xmlns:xsd="http://www.w3.org/2001/XMLSchema" xmlns:xs="http://www.w3.org/2001/XMLSchema" xmlns:p="http://schemas.microsoft.com/office/2006/metadata/properties" xmlns:ns3="14ec96ad-4798-4508-82a8-054e972607b0" xmlns:ns4="bcee932f-3c76-4704-9a91-4d8992866431" targetNamespace="http://schemas.microsoft.com/office/2006/metadata/properties" ma:root="true" ma:fieldsID="9ed365c8b15a16d2fee67b028c5b65cc" ns3:_="" ns4:_="">
    <xsd:import namespace="14ec96ad-4798-4508-82a8-054e972607b0"/>
    <xsd:import namespace="bcee932f-3c76-4704-9a91-4d89928664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96ad-4798-4508-82a8-054e97260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e932f-3c76-4704-9a91-4d8992866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0C239-6F48-4652-A35D-A04EF35C76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DE2061-61FB-4C07-B77F-ABC410D88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c96ad-4798-4508-82a8-054e972607b0"/>
    <ds:schemaRef ds:uri="bcee932f-3c76-4704-9a91-4d8992866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6EB5F4-E76D-455F-A6C7-8D3CAA10530E}">
  <ds:schemaRefs>
    <ds:schemaRef ds:uri="http://www.w3.org/XML/1998/namespace"/>
    <ds:schemaRef ds:uri="http://purl.org/dc/dcmitype/"/>
    <ds:schemaRef ds:uri="bcee932f-3c76-4704-9a91-4d8992866431"/>
    <ds:schemaRef ds:uri="http://schemas.microsoft.com/office/2006/metadata/properties"/>
    <ds:schemaRef ds:uri="http://schemas.microsoft.com/office/2006/documentManagement/types"/>
    <ds:schemaRef ds:uri="http://purl.org/dc/elements/1.1/"/>
    <ds:schemaRef ds:uri="14ec96ad-4798-4508-82a8-054e972607b0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9ef9f489-e0a0-4eeb-87cc-3a526112fd0d}" enabled="0" method="" siteId="{9ef9f489-e0a0-4eeb-87cc-3a526112fd0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FIRSTBUD</vt:lpstr>
      <vt:lpstr>2nd year - 6 months</vt:lpstr>
      <vt:lpstr>summary budget</vt:lpstr>
      <vt:lpstr>FIRSTBUD!fy</vt:lpstr>
      <vt:lpstr>'2nd year - 6 months'!Print_Area</vt:lpstr>
      <vt:lpstr>FIRSTBUD!Print_Area</vt:lpstr>
      <vt:lpstr>'summary budget'!Print_Area</vt:lpstr>
      <vt:lpstr>FIRSTBUD!sdate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Pirollo, Annamarie Brigitte</cp:lastModifiedBy>
  <cp:lastPrinted>2012-07-05T19:27:39Z</cp:lastPrinted>
  <dcterms:created xsi:type="dcterms:W3CDTF">1998-10-06T13:10:27Z</dcterms:created>
  <dcterms:modified xsi:type="dcterms:W3CDTF">2025-03-17T12:12:47Z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0x010100D579B4D406E6C240868A4EAF84D49DD8</vt:lpwstr>
  </property>
</Properties>
</file>